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70" windowWidth="20115" windowHeight="7875" firstSheet="2" activeTab="2"/>
  </bookViews>
  <sheets>
    <sheet name="REDE" sheetId="1" state="hidden" r:id="rId1"/>
    <sheet name="INTERCEPTORES" sheetId="2" state="hidden" r:id="rId2"/>
    <sheet name="MAPA DE COTAÇÕES" sheetId="4" r:id="rId3"/>
    <sheet name="COTAÇÕES" sheetId="5" r:id="rId4"/>
  </sheets>
  <definedNames>
    <definedName name="_xlnm.Print_Area" localSheetId="3">COTAÇÕES!$A$1:$D$36</definedName>
    <definedName name="_xlnm.Print_Area" localSheetId="2">'MAPA DE COTAÇÕES'!$B$1:$J$70</definedName>
    <definedName name="_xlnm.Print_Area" localSheetId="0">REDE!$A$1:$C$12</definedName>
    <definedName name="_xlnm.Print_Titles" localSheetId="2">'MAPA DE COTAÇÕES'!$1:$5</definedName>
  </definedNames>
  <calcPr calcId="144525"/>
</workbook>
</file>

<file path=xl/calcChain.xml><?xml version="1.0" encoding="utf-8"?>
<calcChain xmlns="http://schemas.openxmlformats.org/spreadsheetml/2006/main">
  <c r="G44" i="4" l="1"/>
  <c r="G36" i="4"/>
  <c r="G37" i="4"/>
  <c r="B36" i="5" l="1"/>
  <c r="C36" i="5"/>
  <c r="D36" i="5"/>
  <c r="E58" i="4"/>
  <c r="E57" i="4" l="1"/>
  <c r="E56" i="4"/>
  <c r="E55" i="4"/>
  <c r="E54" i="4"/>
  <c r="E53" i="4"/>
  <c r="E52" i="4"/>
  <c r="E47" i="4"/>
  <c r="E43" i="4"/>
  <c r="E34" i="4"/>
  <c r="E33" i="4"/>
  <c r="J51" i="4"/>
  <c r="J50" i="4"/>
  <c r="J49" i="4"/>
  <c r="J48" i="4"/>
  <c r="J35" i="4"/>
  <c r="E35" i="4" s="1"/>
  <c r="J41" i="4"/>
  <c r="E41" i="4" s="1"/>
  <c r="J42" i="4"/>
  <c r="E42" i="4" s="1"/>
  <c r="J40" i="4"/>
  <c r="E40" i="4" s="1"/>
  <c r="J36" i="4"/>
  <c r="E36" i="4" l="1"/>
  <c r="C35" i="5"/>
  <c r="B35" i="5"/>
  <c r="D34" i="5"/>
  <c r="C34" i="5"/>
  <c r="B34" i="5"/>
  <c r="C33" i="5"/>
  <c r="B33" i="5"/>
  <c r="J39" i="4"/>
  <c r="J38" i="4"/>
  <c r="J37" i="4"/>
  <c r="D35" i="5"/>
  <c r="E67" i="4" l="1"/>
  <c r="D33" i="5" s="1"/>
  <c r="G51" i="4" l="1"/>
  <c r="E51" i="4" s="1"/>
  <c r="G50" i="4"/>
  <c r="E50" i="4" s="1"/>
  <c r="G49" i="4"/>
  <c r="E49" i="4" s="1"/>
  <c r="G48" i="4"/>
  <c r="E48" i="4" s="1"/>
  <c r="G46" i="4"/>
  <c r="E46" i="4" s="1"/>
  <c r="G45" i="4"/>
  <c r="E45" i="4" s="1"/>
  <c r="E44" i="4"/>
  <c r="G39" i="4"/>
  <c r="E39" i="4" s="1"/>
  <c r="G38" i="4"/>
  <c r="E38" i="4" s="1"/>
  <c r="E37" i="4"/>
  <c r="E32" i="4"/>
  <c r="E14" i="4"/>
  <c r="E15" i="4"/>
  <c r="E16" i="4"/>
  <c r="E17" i="4"/>
  <c r="E18" i="4"/>
  <c r="E19" i="4"/>
  <c r="E20" i="4"/>
  <c r="E21" i="4"/>
  <c r="E22" i="4"/>
  <c r="E23" i="4"/>
  <c r="E13" i="4"/>
  <c r="B29" i="5"/>
  <c r="C29" i="5"/>
  <c r="B30" i="5"/>
  <c r="C30" i="5"/>
  <c r="B31" i="5"/>
  <c r="C31" i="5"/>
  <c r="B32" i="5"/>
  <c r="C32" i="5"/>
  <c r="D32" i="5" l="1"/>
  <c r="D30" i="5"/>
  <c r="D19" i="5"/>
  <c r="D27" i="5"/>
  <c r="D26" i="5"/>
  <c r="D31" i="5"/>
  <c r="D17" i="5"/>
  <c r="D29" i="5"/>
  <c r="B28" i="5"/>
  <c r="C28" i="5"/>
  <c r="B3" i="5"/>
  <c r="C3" i="5"/>
  <c r="B4" i="5"/>
  <c r="C4" i="5"/>
  <c r="B5" i="5"/>
  <c r="C5" i="5"/>
  <c r="B6" i="5"/>
  <c r="C6" i="5"/>
  <c r="B7" i="5"/>
  <c r="C7" i="5"/>
  <c r="B8" i="5"/>
  <c r="C8" i="5"/>
  <c r="B9" i="5"/>
  <c r="C9" i="5"/>
  <c r="B10" i="5"/>
  <c r="C10" i="5"/>
  <c r="B11" i="5"/>
  <c r="C11" i="5"/>
  <c r="B12" i="5"/>
  <c r="C12" i="5"/>
  <c r="B13" i="5"/>
  <c r="C13" i="5"/>
  <c r="B14" i="5"/>
  <c r="C14" i="5"/>
  <c r="B15" i="5"/>
  <c r="C15" i="5"/>
  <c r="B16" i="5"/>
  <c r="C16" i="5"/>
  <c r="B17" i="5"/>
  <c r="C17" i="5"/>
  <c r="B18" i="5"/>
  <c r="C18" i="5"/>
  <c r="B19" i="5"/>
  <c r="C19" i="5"/>
  <c r="B20" i="5"/>
  <c r="C20" i="5"/>
  <c r="B21" i="5"/>
  <c r="C21" i="5"/>
  <c r="B22" i="5"/>
  <c r="C22" i="5"/>
  <c r="B23" i="5"/>
  <c r="C23" i="5"/>
  <c r="B24" i="5"/>
  <c r="C24" i="5"/>
  <c r="B25" i="5"/>
  <c r="C25" i="5"/>
  <c r="B26" i="5"/>
  <c r="C26" i="5"/>
  <c r="B27" i="5"/>
  <c r="C27" i="5"/>
  <c r="C2" i="5"/>
  <c r="B2" i="5"/>
  <c r="D28" i="5"/>
  <c r="D25" i="5"/>
  <c r="D24" i="5"/>
  <c r="D23" i="5"/>
  <c r="D22" i="5"/>
  <c r="D21" i="5"/>
  <c r="D20" i="5"/>
  <c r="D18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</calcChain>
</file>

<file path=xl/comments1.xml><?xml version="1.0" encoding="utf-8"?>
<comments xmlns="http://schemas.openxmlformats.org/spreadsheetml/2006/main">
  <authors>
    <author>DAYANA  BEZERRA COSTA</author>
  </authors>
  <commentList>
    <comment ref="C52" authorId="0">
      <text>
        <r>
          <rPr>
            <b/>
            <sz val="9"/>
            <color indexed="81"/>
            <rFont val="Tahoma"/>
            <family val="2"/>
          </rPr>
          <t>DAYANA  BEZERRA COSTA:</t>
        </r>
        <r>
          <rPr>
            <sz val="9"/>
            <color indexed="81"/>
            <rFont val="Tahoma"/>
            <family val="2"/>
          </rPr>
          <t xml:space="preserve">
COTAÇÃO RIO VERDE</t>
        </r>
      </text>
    </comment>
    <comment ref="C53" authorId="0">
      <text>
        <r>
          <rPr>
            <b/>
            <sz val="9"/>
            <color indexed="81"/>
            <rFont val="Tahoma"/>
            <family val="2"/>
          </rPr>
          <t>DAYANA  BEZERRA COSTA:</t>
        </r>
        <r>
          <rPr>
            <sz val="9"/>
            <color indexed="81"/>
            <rFont val="Tahoma"/>
            <family val="2"/>
          </rPr>
          <t xml:space="preserve">
COTAÇÃO RIO VERDE</t>
        </r>
      </text>
    </comment>
    <comment ref="C54" authorId="0">
      <text>
        <r>
          <rPr>
            <b/>
            <sz val="9"/>
            <color indexed="81"/>
            <rFont val="Tahoma"/>
            <family val="2"/>
          </rPr>
          <t>DAYANA  BEZERRA COSTA:</t>
        </r>
        <r>
          <rPr>
            <sz val="9"/>
            <color indexed="81"/>
            <rFont val="Tahoma"/>
            <family val="2"/>
          </rPr>
          <t xml:space="preserve">
COTAÇÃO RIO VERDE</t>
        </r>
      </text>
    </comment>
    <comment ref="C55" authorId="0">
      <text>
        <r>
          <rPr>
            <b/>
            <sz val="9"/>
            <color indexed="81"/>
            <rFont val="Tahoma"/>
            <family val="2"/>
          </rPr>
          <t>DAYANA  BEZERRA COSTA:</t>
        </r>
        <r>
          <rPr>
            <sz val="9"/>
            <color indexed="81"/>
            <rFont val="Tahoma"/>
            <family val="2"/>
          </rPr>
          <t xml:space="preserve">
COTAÇÃO RIO VERDE</t>
        </r>
      </text>
    </comment>
  </commentList>
</comments>
</file>

<file path=xl/sharedStrings.xml><?xml version="1.0" encoding="utf-8"?>
<sst xmlns="http://schemas.openxmlformats.org/spreadsheetml/2006/main" count="396" uniqueCount="141">
  <si>
    <t>CÓDIGO</t>
  </si>
  <si>
    <t>ITEM</t>
  </si>
  <si>
    <t>UN</t>
  </si>
  <si>
    <t>CT.RM.1</t>
  </si>
  <si>
    <t>Adaptador PVC série reforçada x PVC rígido (DN100)</t>
  </si>
  <si>
    <t>un</t>
  </si>
  <si>
    <t>CT.RM.2</t>
  </si>
  <si>
    <t>Curva PB 11°15’ DN100</t>
  </si>
  <si>
    <t>CT.RM.3</t>
  </si>
  <si>
    <t>Curva PB 22°30’ DN100</t>
  </si>
  <si>
    <t>CT.RM.4</t>
  </si>
  <si>
    <t>Tê BBB com redução DN150 x 100</t>
  </si>
  <si>
    <t>CT.RM.5</t>
  </si>
  <si>
    <t>Tê BBB com redução DN200 x 100</t>
  </si>
  <si>
    <t>CT.RM.6</t>
  </si>
  <si>
    <t>Tê BBB com redução DN250 x 100</t>
  </si>
  <si>
    <t>CT.RD.1</t>
  </si>
  <si>
    <t xml:space="preserve"> Curva de 11°15’ PVC DN200</t>
  </si>
  <si>
    <t>CT.RD.2</t>
  </si>
  <si>
    <t xml:space="preserve"> Curva de 11°15’ PVC DN250</t>
  </si>
  <si>
    <t>CT.RD.3</t>
  </si>
  <si>
    <t>Redução excêntrica PB DN300 x 200</t>
  </si>
  <si>
    <t>CT.RD.4</t>
  </si>
  <si>
    <t>CT.RD.5</t>
  </si>
  <si>
    <t>Curva 11°15’ PVC rígido, série reforçada DN100</t>
  </si>
  <si>
    <t>m</t>
  </si>
  <si>
    <t>Tubo com ponta e Bolsa em Fº Dúctil/Esgoto, classe K-7, JGS, DN 400, L=6,0 m</t>
  </si>
  <si>
    <t>Tubo com ponta e Bolsa em Fº Dúctil/Esgoto, classe K-7, JGS, DN 400, L=1,40 m</t>
  </si>
  <si>
    <t>Tubo com ponta e Bolsa em Fº Dúctil/Esgoto, classe K-7, JGS, DN 400, L=2,60 m</t>
  </si>
  <si>
    <t>Tubo com ponta e Bolsa em Fº Dúctil/Esgoto, classe K-7, JGS, DN 400, L=5,05 m</t>
  </si>
  <si>
    <t>Tubo com pontas em Fº Dúctil/Esgoto, classe K-7, DN 400, L=4,60 m</t>
  </si>
  <si>
    <t>Tubo com pontas em Fº Dúctil/Esgoto, classe K-7, DN 400, L=3,40 m</t>
  </si>
  <si>
    <t>Tubo com pontas em Fº Dúctil/Esgoto, classe K-7, DN 400, L=1,55 m</t>
  </si>
  <si>
    <t>Junta Gibault em Fº Dúctil/Esgoto, JGS, DN 400</t>
  </si>
  <si>
    <t>Tubo com ponta e Bolsa, em Fº Dúctil/Esgoto, classe K-7, JGS, DN 500, L=6,0 m</t>
  </si>
  <si>
    <t>Tubo com ponta e Bolsa em Fº Dúctil/Esgoto, classe K-7, JGS, DN 500, L=5,9 m</t>
  </si>
  <si>
    <t>Tubo com pontas em Fº Dúctil/Esgoto, classe K-7, DN 500, L=4,92 m</t>
  </si>
  <si>
    <t>Tubo com ponta e flange em Fº Dúctil/Esgoto, classe K-10, PN-10, DN 500, L=4,6 m</t>
  </si>
  <si>
    <t>Tubo com flanges em Fº Dúctil/Esgoto, classe K-10, PN-10, DN 500, L=5,8 m</t>
  </si>
  <si>
    <t>Tubo com flange e bolsa  em Fº Dúctil/Esgoto, classe K-10, PN-10, DN 500, L=5,8 m</t>
  </si>
  <si>
    <t>Tubo com ponta e Bolsa em Fº Dúctil/Esgoto, classe K-7, JGS, DN 700, L=7,0 m</t>
  </si>
  <si>
    <t>Tubo com ponta e Bolsa  em Fº Dúctil/Esgoto, classe K-7, JGS, DN 700, L=3,0 m</t>
  </si>
  <si>
    <t>CT.FºFº.01</t>
  </si>
  <si>
    <t>CT.FºFº.02</t>
  </si>
  <si>
    <t>CT.FºFº.03</t>
  </si>
  <si>
    <t>CT.FºFº.04</t>
  </si>
  <si>
    <t>CT.FºFº.05</t>
  </si>
  <si>
    <t>CT.FºFº.06</t>
  </si>
  <si>
    <t>CT.FºFº.07</t>
  </si>
  <si>
    <t>CT.FºFº.08</t>
  </si>
  <si>
    <t>CT.FºFº.09</t>
  </si>
  <si>
    <t>CT.FºFº.10</t>
  </si>
  <si>
    <t>CT.FºFº.11</t>
  </si>
  <si>
    <t>CT.FºFº.12</t>
  </si>
  <si>
    <t>CT.FºFº.13</t>
  </si>
  <si>
    <t>CT.FºFº.14</t>
  </si>
  <si>
    <t>CT.FºFº.15</t>
  </si>
  <si>
    <t>CT.FºFº.16</t>
  </si>
  <si>
    <t>CT.FºFº.17</t>
  </si>
  <si>
    <t>ITEM - FºFº/ESGOTO</t>
  </si>
  <si>
    <t>ITEM - TUNEL LINNER</t>
  </si>
  <si>
    <t>CT.TL.01</t>
  </si>
  <si>
    <t>NOME DA EMPRESA</t>
  </si>
  <si>
    <t>MEDIANA</t>
  </si>
  <si>
    <t>CNPJ</t>
  </si>
  <si>
    <t>-</t>
  </si>
  <si>
    <t>NOME DO CONTATO</t>
  </si>
  <si>
    <t>TELEFONE</t>
  </si>
  <si>
    <t>CÓD.</t>
  </si>
  <si>
    <t>DESCRIÇÃO</t>
  </si>
  <si>
    <t>UD.</t>
  </si>
  <si>
    <t>RESUMO DAS COTAÇÕES DE FERRO FUNDIDO</t>
  </si>
  <si>
    <t>REBRACE</t>
  </si>
  <si>
    <t>(62) 3269-7650</t>
  </si>
  <si>
    <t>RESUMO DAS COTAÇÕES DE TUBO CAMISA</t>
  </si>
  <si>
    <t>RESUMO DAS COTAÇÕES PVC/ESGOTO</t>
  </si>
  <si>
    <t>Código</t>
  </si>
  <si>
    <t>Descrição</t>
  </si>
  <si>
    <t>Unidade</t>
  </si>
  <si>
    <t>Preço (R$)</t>
  </si>
  <si>
    <t>Tubo camisa Armco, em aço corrugado, esp. 2.2 mm, DN1200</t>
  </si>
  <si>
    <t>Tubo Tunnel Liner, esp. 2.2 mm, DN 1200</t>
  </si>
  <si>
    <t>Romo</t>
  </si>
  <si>
    <t>038.105.79.0001/46</t>
  </si>
  <si>
    <t>ARMCO ESTACO</t>
  </si>
  <si>
    <t>Fernando Beltrão</t>
  </si>
  <si>
    <t>CT.FºFº.18</t>
  </si>
  <si>
    <t>TUBO COM PONTA E BOLSA, EM Fº DÚCTIL/ESGOTO, JGS, DN 400, L=5,70 M</t>
  </si>
  <si>
    <t>CT.FºFº.19</t>
  </si>
  <si>
    <t>TUBO COM PONTAS EM Fº DÚCTIL/ESGOTO, CLASSE K-7, DN 400, L=3,50 M</t>
  </si>
  <si>
    <t>CT.FºFº.20</t>
  </si>
  <si>
    <t>TUBO COM PONTAS EM Fº DÚCTIL/ESGOTO, CLASSE K-7, DN 400, L=1,50 M</t>
  </si>
  <si>
    <t>CT.FºFº.21</t>
  </si>
  <si>
    <t>TUBO COM PONTAS EM Fº DÚCTIL/ESGOTO, CLASSE K-7, DN 400, L=2,40 M</t>
  </si>
  <si>
    <t>Airton Santos</t>
  </si>
  <si>
    <t>(62) 3259-1700</t>
  </si>
  <si>
    <t>MAPA DE COTAÇÕES_REDE E INTERCEPTORES - SES CATALÃO</t>
  </si>
  <si>
    <t>CT.REDE.01</t>
  </si>
  <si>
    <t>CT.REDE.02</t>
  </si>
  <si>
    <t>TUBO COM PONTA E BOLSA, EM F°DÚCTIL/ESGOTO, JGS, DN 400, CLASSE K-7, CONF. NBR 15420</t>
  </si>
  <si>
    <t>SANEAR</t>
  </si>
  <si>
    <t>INAPI</t>
  </si>
  <si>
    <t>CAETANO</t>
  </si>
  <si>
    <t>TUBO COM PONTA E BOLSA, EM F°DÚCTIL/ESGOTO, JGS, DN 150, CLASSE K-7, CONF. NBR 15420</t>
  </si>
  <si>
    <t>JUNTA GIBAULT, EM F°DÚCTIL, DN 150, CONF. NBR 7675 E NBR 7674</t>
  </si>
  <si>
    <t>não respondeu</t>
  </si>
  <si>
    <t>IMGOFER</t>
  </si>
  <si>
    <t>Lima Ferramentas</t>
  </si>
  <si>
    <t>Atacadão Ferragista</t>
  </si>
  <si>
    <t>Mundial Atacadista</t>
  </si>
  <si>
    <t>Socorel</t>
  </si>
  <si>
    <t>TUBO COM PONTA E BOLSA, EM F°DÚCTIL/ESGOTO, JGS, DN 500, CLASSE K-7, CONF. NBR 15420</t>
  </si>
  <si>
    <t>TUBO COM PONTA E BOLSA, EM F°DÚCTIL/ESGOTO, JGS, DN 700, CLASSE K-7, CONF. NBR 15420</t>
  </si>
  <si>
    <t>TUBO COM PONTA E BOLSA, EM F°DÚCTIL/ESGOTO, JGS, DN 600, CLASSE K-7, CONF. NBR 15420</t>
  </si>
  <si>
    <t>ACF Representações</t>
  </si>
  <si>
    <t>05.528.893/0001-66</t>
  </si>
  <si>
    <t>03.837.458/0003-50</t>
  </si>
  <si>
    <t>Antonio Bueno</t>
  </si>
  <si>
    <t>(62) 3285-6520</t>
  </si>
  <si>
    <t>20.153.045/0001-03</t>
  </si>
  <si>
    <t>(34) 3821-2388</t>
  </si>
  <si>
    <t>22.632.945/0001-69</t>
  </si>
  <si>
    <t>(62) 3094-8300</t>
  </si>
  <si>
    <t>01.713.958/0003-54</t>
  </si>
  <si>
    <t>(62) 3271-5848</t>
  </si>
  <si>
    <t>Liliane Luviano</t>
  </si>
  <si>
    <t>72.343.882/0001-07</t>
  </si>
  <si>
    <t>(21)-2472-9113</t>
  </si>
  <si>
    <t>06.347.221/0003-89</t>
  </si>
  <si>
    <t>(14) 4009-5100</t>
  </si>
  <si>
    <t>(27) 2102-4302</t>
  </si>
  <si>
    <t>28.672.087/0001-62</t>
  </si>
  <si>
    <t>(62) 3575-5544</t>
  </si>
  <si>
    <t>Antonio</t>
  </si>
  <si>
    <t>08.008.080/0001-33</t>
  </si>
  <si>
    <t>(85) 3535-7400</t>
  </si>
  <si>
    <t>03.527.816/0001-66</t>
  </si>
  <si>
    <t>Observações:</t>
  </si>
  <si>
    <t xml:space="preserve">Informo que foram solicitadas cotações para diversos fornecedores de materais hidráulico e de equipamentos. Porém, diversos fornecedores não responderam a pesquisa de preço para o orçamento das obras de ampliação do SES de Catalão. </t>
  </si>
  <si>
    <t>CT.REDE.03</t>
  </si>
  <si>
    <t>TUBO COM PONTA E BOLSA, EM F°DÚCTIL/ESGOTO, JGS, DN 100, CLASSE K-9, CONF. NBR 15420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</si>
</sst>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i/>
      <sz val="8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Calibri"/>
      <family val="2"/>
      <scheme val="minor"/>
    </font>
    <font>
      <b/>
      <i/>
      <sz val="8"/>
      <color rgb="FFC00000"/>
      <name val="Arial"/>
      <family val="2"/>
    </font>
    <font>
      <b/>
      <i/>
      <sz val="8"/>
      <color rgb="FF0070C0"/>
      <name val="Arial"/>
      <family val="2"/>
    </font>
    <font>
      <b/>
      <i/>
      <sz val="11"/>
      <color rgb="FFC00000"/>
      <name val="Calibri"/>
      <family val="2"/>
      <scheme val="minor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5" fillId="0" borderId="0"/>
    <xf numFmtId="0" fontId="1" fillId="0" borderId="0"/>
  </cellStyleXfs>
  <cellXfs count="115">
    <xf numFmtId="0" fontId="0" fillId="0" borderId="0" xfId="0"/>
    <xf numFmtId="0" fontId="4" fillId="0" borderId="0" xfId="0" applyFont="1"/>
    <xf numFmtId="0" fontId="3" fillId="3" borderId="1" xfId="2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left" vertical="center" wrapText="1"/>
    </xf>
    <xf numFmtId="0" fontId="3" fillId="3" borderId="1" xfId="3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left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4" fillId="0" borderId="0" xfId="0" applyFont="1" applyFill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8" fillId="0" borderId="0" xfId="0" applyFont="1"/>
    <xf numFmtId="0" fontId="8" fillId="0" borderId="1" xfId="0" applyFont="1" applyBorder="1"/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10" fillId="0" borderId="0" xfId="0" applyFont="1"/>
    <xf numFmtId="0" fontId="6" fillId="2" borderId="5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/>
    </xf>
    <xf numFmtId="44" fontId="6" fillId="2" borderId="0" xfId="1" applyFont="1" applyFill="1" applyBorder="1" applyAlignment="1">
      <alignment horizontal="center" vertical="center"/>
    </xf>
    <xf numFmtId="44" fontId="6" fillId="2" borderId="6" xfId="1" applyFont="1" applyFill="1" applyBorder="1" applyAlignment="1">
      <alignment horizontal="center" vertical="center"/>
    </xf>
    <xf numFmtId="0" fontId="11" fillId="2" borderId="5" xfId="5" applyFont="1" applyFill="1" applyBorder="1" applyAlignment="1" applyProtection="1">
      <alignment horizontal="center" vertical="center" wrapText="1"/>
      <protection locked="0"/>
    </xf>
    <xf numFmtId="0" fontId="11" fillId="2" borderId="0" xfId="5" applyFont="1" applyFill="1" applyBorder="1" applyAlignment="1" applyProtection="1">
      <alignment horizontal="center" vertical="center" wrapText="1"/>
      <protection locked="0"/>
    </xf>
    <xf numFmtId="44" fontId="7" fillId="2" borderId="0" xfId="1" applyFont="1" applyFill="1" applyBorder="1" applyAlignment="1">
      <alignment horizontal="center" vertical="center"/>
    </xf>
    <xf numFmtId="44" fontId="7" fillId="2" borderId="6" xfId="1" applyFont="1" applyFill="1" applyBorder="1" applyAlignment="1">
      <alignment horizontal="center" vertical="center"/>
    </xf>
    <xf numFmtId="44" fontId="11" fillId="5" borderId="14" xfId="1" applyFont="1" applyFill="1" applyBorder="1" applyAlignment="1">
      <alignment horizontal="center" vertical="center" wrapText="1"/>
    </xf>
    <xf numFmtId="44" fontId="11" fillId="5" borderId="15" xfId="1" applyFont="1" applyFill="1" applyBorder="1" applyAlignment="1">
      <alignment horizontal="center" vertical="center" wrapText="1"/>
    </xf>
    <xf numFmtId="44" fontId="11" fillId="5" borderId="17" xfId="1" applyFont="1" applyFill="1" applyBorder="1" applyAlignment="1">
      <alignment horizontal="center" vertical="center" wrapText="1"/>
    </xf>
    <xf numFmtId="44" fontId="12" fillId="5" borderId="18" xfId="1" applyFont="1" applyFill="1" applyBorder="1" applyAlignment="1">
      <alignment horizontal="center" vertical="center" wrapText="1"/>
    </xf>
    <xf numFmtId="44" fontId="11" fillId="5" borderId="18" xfId="1" applyFont="1" applyFill="1" applyBorder="1" applyAlignment="1">
      <alignment horizontal="center" vertical="center" wrapText="1"/>
    </xf>
    <xf numFmtId="0" fontId="11" fillId="4" borderId="19" xfId="2" applyFont="1" applyFill="1" applyBorder="1" applyAlignment="1" applyProtection="1">
      <alignment horizontal="center" vertical="center" wrapText="1"/>
      <protection locked="0"/>
    </xf>
    <xf numFmtId="0" fontId="11" fillId="4" borderId="20" xfId="2" applyFont="1" applyFill="1" applyBorder="1" applyAlignment="1" applyProtection="1">
      <alignment horizontal="center" vertical="center" wrapText="1"/>
      <protection locked="0"/>
    </xf>
    <xf numFmtId="0" fontId="11" fillId="4" borderId="21" xfId="2" applyFont="1" applyFill="1" applyBorder="1" applyAlignment="1" applyProtection="1">
      <alignment horizontal="center" vertical="center" wrapText="1"/>
      <protection locked="0"/>
    </xf>
    <xf numFmtId="44" fontId="13" fillId="5" borderId="23" xfId="1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/>
    </xf>
    <xf numFmtId="0" fontId="10" fillId="0" borderId="24" xfId="0" applyFont="1" applyBorder="1" applyAlignment="1">
      <alignment horizontal="left" vertical="center" wrapText="1"/>
    </xf>
    <xf numFmtId="44" fontId="11" fillId="0" borderId="24" xfId="1" applyFont="1" applyBorder="1" applyAlignment="1">
      <alignment horizontal="center" vertical="center"/>
    </xf>
    <xf numFmtId="44" fontId="10" fillId="0" borderId="24" xfId="1" applyFont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44" fontId="10" fillId="2" borderId="0" xfId="1" applyFont="1" applyFill="1" applyBorder="1" applyAlignment="1">
      <alignment horizontal="center" vertical="center"/>
    </xf>
    <xf numFmtId="44" fontId="10" fillId="2" borderId="6" xfId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44" fontId="6" fillId="0" borderId="0" xfId="1" applyFont="1" applyAlignment="1">
      <alignment horizontal="center" vertical="center"/>
    </xf>
    <xf numFmtId="0" fontId="14" fillId="6" borderId="25" xfId="0" applyFont="1" applyFill="1" applyBorder="1" applyAlignment="1">
      <alignment vertical="center"/>
    </xf>
    <xf numFmtId="0" fontId="14" fillId="6" borderId="25" xfId="0" applyFont="1" applyFill="1" applyBorder="1" applyAlignment="1">
      <alignment horizontal="left" vertical="center" wrapText="1"/>
    </xf>
    <xf numFmtId="0" fontId="14" fillId="6" borderId="25" xfId="0" applyFont="1" applyFill="1" applyBorder="1" applyAlignment="1">
      <alignment horizontal="center" vertical="center"/>
    </xf>
    <xf numFmtId="0" fontId="15" fillId="0" borderId="0" xfId="0" applyFont="1"/>
    <xf numFmtId="0" fontId="15" fillId="0" borderId="24" xfId="0" applyFont="1" applyBorder="1" applyAlignment="1"/>
    <xf numFmtId="0" fontId="15" fillId="0" borderId="24" xfId="0" applyFont="1" applyBorder="1" applyAlignment="1">
      <alignment wrapText="1"/>
    </xf>
    <xf numFmtId="0" fontId="15" fillId="0" borderId="24" xfId="0" applyFont="1" applyBorder="1" applyAlignment="1">
      <alignment horizontal="center"/>
    </xf>
    <xf numFmtId="0" fontId="15" fillId="0" borderId="0" xfId="0" applyFont="1" applyAlignment="1"/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/>
    </xf>
    <xf numFmtId="44" fontId="18" fillId="5" borderId="14" xfId="1" applyFont="1" applyFill="1" applyBorder="1" applyAlignment="1">
      <alignment horizontal="center" vertical="center" wrapText="1"/>
    </xf>
    <xf numFmtId="44" fontId="18" fillId="5" borderId="17" xfId="1" applyFont="1" applyFill="1" applyBorder="1" applyAlignment="1">
      <alignment horizontal="center" vertical="center" wrapText="1"/>
    </xf>
    <xf numFmtId="2" fontId="14" fillId="6" borderId="25" xfId="1" applyNumberFormat="1" applyFont="1" applyFill="1" applyBorder="1" applyAlignment="1">
      <alignment horizontal="center" vertical="center"/>
    </xf>
    <xf numFmtId="2" fontId="15" fillId="0" borderId="24" xfId="0" applyNumberFormat="1" applyFont="1" applyBorder="1" applyAlignment="1">
      <alignment horizontal="center"/>
    </xf>
    <xf numFmtId="2" fontId="15" fillId="0" borderId="0" xfId="0" applyNumberFormat="1" applyFont="1" applyAlignment="1">
      <alignment horizontal="center"/>
    </xf>
    <xf numFmtId="0" fontId="3" fillId="6" borderId="1" xfId="2" applyFont="1" applyFill="1" applyBorder="1" applyAlignment="1">
      <alignment horizontal="center" vertical="center" wrapText="1"/>
    </xf>
    <xf numFmtId="0" fontId="3" fillId="6" borderId="1" xfId="2" applyFont="1" applyFill="1" applyBorder="1" applyAlignment="1">
      <alignment horizontal="left" vertical="center" wrapText="1"/>
    </xf>
    <xf numFmtId="0" fontId="3" fillId="6" borderId="1" xfId="3" applyFont="1" applyFill="1" applyBorder="1" applyAlignment="1">
      <alignment horizontal="center" vertical="center" wrapText="1"/>
    </xf>
    <xf numFmtId="44" fontId="19" fillId="5" borderId="23" xfId="1" applyFont="1" applyFill="1" applyBorder="1" applyAlignment="1">
      <alignment horizontal="center" vertical="center" wrapText="1"/>
    </xf>
    <xf numFmtId="44" fontId="20" fillId="5" borderId="23" xfId="1" applyFont="1" applyFill="1" applyBorder="1" applyAlignment="1">
      <alignment horizontal="center" vertical="center" wrapText="1"/>
    </xf>
    <xf numFmtId="44" fontId="10" fillId="7" borderId="24" xfId="1" applyFont="1" applyFill="1" applyBorder="1" applyAlignment="1">
      <alignment horizontal="center" vertical="center"/>
    </xf>
    <xf numFmtId="44" fontId="21" fillId="5" borderId="23" xfId="1" applyFont="1" applyFill="1" applyBorder="1" applyAlignment="1">
      <alignment horizontal="center" vertical="center" wrapText="1"/>
    </xf>
    <xf numFmtId="0" fontId="10" fillId="7" borderId="0" xfId="0" applyFont="1" applyFill="1"/>
    <xf numFmtId="0" fontId="10" fillId="7" borderId="24" xfId="0" applyFont="1" applyFill="1" applyBorder="1" applyAlignment="1">
      <alignment horizontal="center" vertical="center"/>
    </xf>
    <xf numFmtId="0" fontId="10" fillId="7" borderId="24" xfId="0" applyFont="1" applyFill="1" applyBorder="1" applyAlignment="1">
      <alignment horizontal="left" vertical="center" wrapText="1"/>
    </xf>
    <xf numFmtId="44" fontId="11" fillId="7" borderId="24" xfId="1" applyFont="1" applyFill="1" applyBorder="1" applyAlignment="1">
      <alignment horizontal="center" vertical="center"/>
    </xf>
    <xf numFmtId="0" fontId="11" fillId="5" borderId="17" xfId="1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7" fillId="0" borderId="6" xfId="0" applyFont="1" applyBorder="1" applyAlignment="1">
      <alignment horizontal="center" vertical="center"/>
    </xf>
    <xf numFmtId="0" fontId="10" fillId="0" borderId="0" xfId="0" applyFont="1" applyBorder="1" applyAlignment="1">
      <alignment horizontal="right"/>
    </xf>
    <xf numFmtId="0" fontId="10" fillId="0" borderId="6" xfId="0" applyFont="1" applyBorder="1"/>
    <xf numFmtId="0" fontId="6" fillId="0" borderId="0" xfId="0" applyFont="1" applyBorder="1" applyAlignment="1">
      <alignment horizontal="right"/>
    </xf>
    <xf numFmtId="0" fontId="6" fillId="0" borderId="6" xfId="0" applyFont="1" applyBorder="1"/>
    <xf numFmtId="0" fontId="10" fillId="7" borderId="0" xfId="0" applyFont="1" applyFill="1" applyBorder="1" applyAlignment="1">
      <alignment horizontal="right"/>
    </xf>
    <xf numFmtId="0" fontId="10" fillId="7" borderId="6" xfId="0" applyFont="1" applyFill="1" applyBorder="1"/>
    <xf numFmtId="0" fontId="11" fillId="4" borderId="2" xfId="2" applyFont="1" applyFill="1" applyBorder="1" applyAlignment="1" applyProtection="1">
      <alignment horizontal="right" vertical="center" wrapText="1"/>
      <protection locked="0"/>
    </xf>
    <xf numFmtId="0" fontId="11" fillId="4" borderId="3" xfId="2" applyFont="1" applyFill="1" applyBorder="1" applyAlignment="1" applyProtection="1">
      <alignment horizontal="right" vertical="center" wrapText="1"/>
      <protection locked="0"/>
    </xf>
    <xf numFmtId="0" fontId="11" fillId="4" borderId="4" xfId="2" applyFont="1" applyFill="1" applyBorder="1" applyAlignment="1" applyProtection="1">
      <alignment horizontal="right" vertical="center" wrapText="1"/>
      <protection locked="0"/>
    </xf>
    <xf numFmtId="44" fontId="11" fillId="5" borderId="13" xfId="1" applyFont="1" applyFill="1" applyBorder="1" applyAlignment="1">
      <alignment horizontal="center" vertical="center" wrapText="1"/>
    </xf>
    <xf numFmtId="44" fontId="11" fillId="5" borderId="16" xfId="1" applyFont="1" applyFill="1" applyBorder="1" applyAlignment="1">
      <alignment horizontal="center" vertical="center" wrapText="1"/>
    </xf>
    <xf numFmtId="44" fontId="11" fillId="5" borderId="22" xfId="1" applyFont="1" applyFill="1" applyBorder="1" applyAlignment="1">
      <alignment horizontal="center" vertical="center" wrapText="1"/>
    </xf>
    <xf numFmtId="0" fontId="11" fillId="4" borderId="5" xfId="2" applyFont="1" applyFill="1" applyBorder="1" applyAlignment="1" applyProtection="1">
      <alignment horizontal="right" vertical="center" wrapText="1"/>
      <protection locked="0"/>
    </xf>
    <xf numFmtId="0" fontId="11" fillId="4" borderId="0" xfId="2" applyFont="1" applyFill="1" applyBorder="1" applyAlignment="1" applyProtection="1">
      <alignment horizontal="right" vertical="center" wrapText="1"/>
      <protection locked="0"/>
    </xf>
    <xf numFmtId="0" fontId="11" fillId="4" borderId="6" xfId="2" applyFont="1" applyFill="1" applyBorder="1" applyAlignment="1" applyProtection="1">
      <alignment horizontal="right" vertical="center" wrapText="1"/>
      <protection locked="0"/>
    </xf>
    <xf numFmtId="0" fontId="22" fillId="2" borderId="0" xfId="0" applyFont="1" applyFill="1" applyBorder="1" applyAlignment="1">
      <alignment horizontal="left" vertical="center" wrapText="1"/>
    </xf>
    <xf numFmtId="0" fontId="22" fillId="2" borderId="6" xfId="0" applyFont="1" applyFill="1" applyBorder="1" applyAlignment="1">
      <alignment horizontal="left" vertical="center" wrapText="1"/>
    </xf>
    <xf numFmtId="0" fontId="22" fillId="2" borderId="27" xfId="0" applyFont="1" applyFill="1" applyBorder="1" applyAlignment="1">
      <alignment horizontal="left" vertical="center" wrapText="1"/>
    </xf>
    <xf numFmtId="0" fontId="22" fillId="2" borderId="28" xfId="0" applyFont="1" applyFill="1" applyBorder="1" applyAlignment="1">
      <alignment horizontal="left" vertical="center" wrapText="1"/>
    </xf>
    <xf numFmtId="0" fontId="22" fillId="2" borderId="5" xfId="0" applyFont="1" applyFill="1" applyBorder="1" applyAlignment="1">
      <alignment horizontal="center" vertical="center"/>
    </xf>
    <xf numFmtId="0" fontId="22" fillId="2" borderId="26" xfId="0" applyFont="1" applyFill="1" applyBorder="1" applyAlignment="1">
      <alignment horizontal="center" vertical="center"/>
    </xf>
    <xf numFmtId="0" fontId="9" fillId="2" borderId="2" xfId="2" applyFont="1" applyFill="1" applyBorder="1" applyAlignment="1" applyProtection="1">
      <alignment horizontal="center" vertical="center" wrapText="1"/>
      <protection locked="0"/>
    </xf>
    <xf numFmtId="0" fontId="9" fillId="2" borderId="3" xfId="2" applyFont="1" applyFill="1" applyBorder="1" applyAlignment="1" applyProtection="1">
      <alignment horizontal="center" vertical="center" wrapText="1"/>
      <protection locked="0"/>
    </xf>
    <xf numFmtId="0" fontId="9" fillId="2" borderId="4" xfId="2" applyFont="1" applyFill="1" applyBorder="1" applyAlignment="1" applyProtection="1">
      <alignment horizontal="center" vertical="center" wrapText="1"/>
      <protection locked="0"/>
    </xf>
    <xf numFmtId="0" fontId="9" fillId="2" borderId="5" xfId="2" applyFont="1" applyFill="1" applyBorder="1" applyAlignment="1" applyProtection="1">
      <alignment horizontal="center" vertical="center" wrapText="1"/>
      <protection locked="0"/>
    </xf>
    <xf numFmtId="0" fontId="9" fillId="2" borderId="0" xfId="2" applyFont="1" applyFill="1" applyBorder="1" applyAlignment="1" applyProtection="1">
      <alignment horizontal="center" vertical="center" wrapText="1"/>
      <protection locked="0"/>
    </xf>
    <xf numFmtId="0" fontId="9" fillId="2" borderId="6" xfId="2" applyFont="1" applyFill="1" applyBorder="1" applyAlignment="1" applyProtection="1">
      <alignment horizontal="center" vertical="center" wrapText="1"/>
      <protection locked="0"/>
    </xf>
    <xf numFmtId="0" fontId="9" fillId="2" borderId="7" xfId="2" applyFont="1" applyFill="1" applyBorder="1" applyAlignment="1" applyProtection="1">
      <alignment horizontal="center" vertical="center" wrapText="1"/>
      <protection locked="0"/>
    </xf>
    <xf numFmtId="0" fontId="9" fillId="2" borderId="8" xfId="2" applyFont="1" applyFill="1" applyBorder="1" applyAlignment="1" applyProtection="1">
      <alignment horizontal="center" vertical="center" wrapText="1"/>
      <protection locked="0"/>
    </xf>
    <xf numFmtId="0" fontId="9" fillId="2" borderId="9" xfId="2" applyFont="1" applyFill="1" applyBorder="1" applyAlignment="1" applyProtection="1">
      <alignment horizontal="center" vertical="center" wrapText="1"/>
      <protection locked="0"/>
    </xf>
    <xf numFmtId="0" fontId="11" fillId="2" borderId="10" xfId="5" applyFont="1" applyFill="1" applyBorder="1" applyAlignment="1" applyProtection="1">
      <alignment horizontal="center" vertical="center" wrapText="1"/>
      <protection locked="0"/>
    </xf>
    <xf numFmtId="0" fontId="11" fillId="2" borderId="11" xfId="5" applyFont="1" applyFill="1" applyBorder="1" applyAlignment="1" applyProtection="1">
      <alignment horizontal="center" vertical="center" wrapText="1"/>
      <protection locked="0"/>
    </xf>
    <xf numFmtId="0" fontId="11" fillId="2" borderId="12" xfId="5" applyFont="1" applyFill="1" applyBorder="1" applyAlignment="1" applyProtection="1">
      <alignment horizontal="center" vertical="center" wrapText="1"/>
      <protection locked="0"/>
    </xf>
  </cellXfs>
  <cellStyles count="7">
    <cellStyle name="Moeda" xfId="1" builtinId="4"/>
    <cellStyle name="Normal" xfId="0" builtinId="0"/>
    <cellStyle name="Normal 10" xfId="4"/>
    <cellStyle name="Normal 111" xfId="6"/>
    <cellStyle name="Normal 12" xfId="3"/>
    <cellStyle name="Normal 2" xfId="2"/>
    <cellStyle name="Normal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1</xdr:row>
      <xdr:rowOff>66675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95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1</xdr:row>
      <xdr:rowOff>66675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95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pic>
      <xdr:nvPicPr>
        <xdr:cNvPr id="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0" y="123825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pic>
      <xdr:nvPicPr>
        <xdr:cNvPr id="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0" y="123825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pic>
      <xdr:nvPicPr>
        <xdr:cNvPr id="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0" y="123825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pic>
      <xdr:nvPicPr>
        <xdr:cNvPr id="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0" y="123825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view="pageBreakPreview" zoomScaleNormal="100" zoomScaleSheetLayoutView="100" workbookViewId="0">
      <selection sqref="A1:XFD1"/>
    </sheetView>
  </sheetViews>
  <sheetFormatPr defaultRowHeight="12.75" x14ac:dyDescent="0.2"/>
  <cols>
    <col min="1" max="1" width="10.42578125" style="9" customWidth="1"/>
    <col min="2" max="2" width="47.85546875" style="9" customWidth="1"/>
    <col min="3" max="3" width="8.7109375" style="10" customWidth="1"/>
    <col min="4" max="16384" width="9.140625" style="1"/>
  </cols>
  <sheetData>
    <row r="1" spans="1:3" ht="24" customHeight="1" x14ac:dyDescent="0.2">
      <c r="A1" s="64" t="s">
        <v>0</v>
      </c>
      <c r="B1" s="65" t="s">
        <v>1</v>
      </c>
      <c r="C1" s="66" t="s">
        <v>2</v>
      </c>
    </row>
    <row r="2" spans="1:3" s="8" customFormat="1" ht="17.25" customHeight="1" x14ac:dyDescent="0.2">
      <c r="A2" s="5" t="s">
        <v>3</v>
      </c>
      <c r="B2" s="6" t="s">
        <v>4</v>
      </c>
      <c r="C2" s="7" t="s">
        <v>5</v>
      </c>
    </row>
    <row r="3" spans="1:3" ht="17.25" customHeight="1" x14ac:dyDescent="0.2">
      <c r="A3" s="5" t="s">
        <v>6</v>
      </c>
      <c r="B3" s="6" t="s">
        <v>7</v>
      </c>
      <c r="C3" s="7" t="s">
        <v>5</v>
      </c>
    </row>
    <row r="4" spans="1:3" ht="17.25" customHeight="1" x14ac:dyDescent="0.2">
      <c r="A4" s="5" t="s">
        <v>8</v>
      </c>
      <c r="B4" s="6" t="s">
        <v>9</v>
      </c>
      <c r="C4" s="7" t="s">
        <v>5</v>
      </c>
    </row>
    <row r="5" spans="1:3" ht="17.25" customHeight="1" x14ac:dyDescent="0.2">
      <c r="A5" s="5" t="s">
        <v>10</v>
      </c>
      <c r="B5" s="6" t="s">
        <v>11</v>
      </c>
      <c r="C5" s="7" t="s">
        <v>5</v>
      </c>
    </row>
    <row r="6" spans="1:3" ht="17.25" customHeight="1" x14ac:dyDescent="0.2">
      <c r="A6" s="5" t="s">
        <v>12</v>
      </c>
      <c r="B6" s="6" t="s">
        <v>13</v>
      </c>
      <c r="C6" s="7" t="s">
        <v>5</v>
      </c>
    </row>
    <row r="7" spans="1:3" ht="17.25" customHeight="1" x14ac:dyDescent="0.2">
      <c r="A7" s="5" t="s">
        <v>14</v>
      </c>
      <c r="B7" s="6" t="s">
        <v>15</v>
      </c>
      <c r="C7" s="7" t="s">
        <v>5</v>
      </c>
    </row>
    <row r="8" spans="1:3" ht="17.25" customHeight="1" x14ac:dyDescent="0.2">
      <c r="A8" s="5" t="s">
        <v>16</v>
      </c>
      <c r="B8" s="6" t="s">
        <v>17</v>
      </c>
      <c r="C8" s="7" t="s">
        <v>5</v>
      </c>
    </row>
    <row r="9" spans="1:3" ht="17.25" customHeight="1" x14ac:dyDescent="0.2">
      <c r="A9" s="5" t="s">
        <v>18</v>
      </c>
      <c r="B9" s="6" t="s">
        <v>19</v>
      </c>
      <c r="C9" s="7" t="s">
        <v>5</v>
      </c>
    </row>
    <row r="10" spans="1:3" ht="17.25" customHeight="1" x14ac:dyDescent="0.2">
      <c r="A10" s="5" t="s">
        <v>20</v>
      </c>
      <c r="B10" s="6" t="s">
        <v>21</v>
      </c>
      <c r="C10" s="7" t="s">
        <v>5</v>
      </c>
    </row>
    <row r="11" spans="1:3" ht="17.25" customHeight="1" x14ac:dyDescent="0.2">
      <c r="A11" s="5" t="s">
        <v>22</v>
      </c>
      <c r="B11" s="6" t="s">
        <v>4</v>
      </c>
      <c r="C11" s="7" t="s">
        <v>5</v>
      </c>
    </row>
    <row r="12" spans="1:3" ht="17.25" customHeight="1" x14ac:dyDescent="0.2">
      <c r="A12" s="5" t="s">
        <v>23</v>
      </c>
      <c r="B12" s="6" t="s">
        <v>24</v>
      </c>
      <c r="C12" s="7" t="s">
        <v>5</v>
      </c>
    </row>
  </sheetData>
  <pageMargins left="0.511811024" right="0.511811024" top="0.78740157499999996" bottom="0.78740157499999996" header="0.31496062000000002" footer="0.31496062000000002"/>
  <pageSetup paperSize="9" scale="97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view="pageBreakPreview" zoomScale="85" zoomScaleNormal="100" zoomScaleSheetLayoutView="85" workbookViewId="0">
      <selection sqref="A1:XFD1"/>
    </sheetView>
  </sheetViews>
  <sheetFormatPr defaultRowHeight="12.75" x14ac:dyDescent="0.2"/>
  <cols>
    <col min="1" max="1" width="11.140625" style="11" customWidth="1"/>
    <col min="2" max="2" width="71.140625" style="11" customWidth="1"/>
    <col min="3" max="3" width="6.5703125" style="11" customWidth="1"/>
    <col min="4" max="16384" width="9.140625" style="11"/>
  </cols>
  <sheetData>
    <row r="1" spans="1:3" ht="21" customHeight="1" x14ac:dyDescent="0.2">
      <c r="A1" s="2" t="s">
        <v>0</v>
      </c>
      <c r="B1" s="3" t="s">
        <v>59</v>
      </c>
      <c r="C1" s="4" t="s">
        <v>2</v>
      </c>
    </row>
    <row r="2" spans="1:3" ht="18" customHeight="1" x14ac:dyDescent="0.2">
      <c r="A2" s="12" t="s">
        <v>42</v>
      </c>
      <c r="B2" s="13" t="s">
        <v>33</v>
      </c>
      <c r="C2" s="14" t="s">
        <v>5</v>
      </c>
    </row>
    <row r="3" spans="1:3" ht="18" customHeight="1" x14ac:dyDescent="0.2">
      <c r="A3" s="12" t="s">
        <v>43</v>
      </c>
      <c r="B3" s="13" t="s">
        <v>39</v>
      </c>
      <c r="C3" s="14" t="s">
        <v>5</v>
      </c>
    </row>
    <row r="4" spans="1:3" ht="18" customHeight="1" x14ac:dyDescent="0.2">
      <c r="A4" s="12" t="s">
        <v>44</v>
      </c>
      <c r="B4" s="13" t="s">
        <v>38</v>
      </c>
      <c r="C4" s="14" t="s">
        <v>5</v>
      </c>
    </row>
    <row r="5" spans="1:3" ht="18" customHeight="1" x14ac:dyDescent="0.2">
      <c r="A5" s="12" t="s">
        <v>45</v>
      </c>
      <c r="B5" s="13" t="s">
        <v>41</v>
      </c>
      <c r="C5" s="14" t="s">
        <v>5</v>
      </c>
    </row>
    <row r="6" spans="1:3" ht="18" customHeight="1" x14ac:dyDescent="0.2">
      <c r="A6" s="12" t="s">
        <v>46</v>
      </c>
      <c r="B6" s="13" t="s">
        <v>27</v>
      </c>
      <c r="C6" s="14" t="s">
        <v>5</v>
      </c>
    </row>
    <row r="7" spans="1:3" ht="18" customHeight="1" x14ac:dyDescent="0.2">
      <c r="A7" s="12" t="s">
        <v>47</v>
      </c>
      <c r="B7" s="13" t="s">
        <v>28</v>
      </c>
      <c r="C7" s="14" t="s">
        <v>5</v>
      </c>
    </row>
    <row r="8" spans="1:3" ht="18" customHeight="1" x14ac:dyDescent="0.2">
      <c r="A8" s="12" t="s">
        <v>48</v>
      </c>
      <c r="B8" s="13" t="s">
        <v>29</v>
      </c>
      <c r="C8" s="14" t="s">
        <v>5</v>
      </c>
    </row>
    <row r="9" spans="1:3" ht="18" customHeight="1" x14ac:dyDescent="0.2">
      <c r="A9" s="12" t="s">
        <v>49</v>
      </c>
      <c r="B9" s="13" t="s">
        <v>26</v>
      </c>
      <c r="C9" s="14" t="s">
        <v>5</v>
      </c>
    </row>
    <row r="10" spans="1:3" ht="18" customHeight="1" x14ac:dyDescent="0.2">
      <c r="A10" s="12" t="s">
        <v>50</v>
      </c>
      <c r="B10" s="13" t="s">
        <v>26</v>
      </c>
      <c r="C10" s="14" t="s">
        <v>5</v>
      </c>
    </row>
    <row r="11" spans="1:3" ht="18" customHeight="1" x14ac:dyDescent="0.2">
      <c r="A11" s="12" t="s">
        <v>51</v>
      </c>
      <c r="B11" s="13" t="s">
        <v>35</v>
      </c>
      <c r="C11" s="14" t="s">
        <v>5</v>
      </c>
    </row>
    <row r="12" spans="1:3" ht="18" customHeight="1" x14ac:dyDescent="0.2">
      <c r="A12" s="12" t="s">
        <v>52</v>
      </c>
      <c r="B12" s="13" t="s">
        <v>40</v>
      </c>
      <c r="C12" s="14" t="s">
        <v>5</v>
      </c>
    </row>
    <row r="13" spans="1:3" ht="18" customHeight="1" x14ac:dyDescent="0.2">
      <c r="A13" s="12" t="s">
        <v>53</v>
      </c>
      <c r="B13" s="13" t="s">
        <v>34</v>
      </c>
      <c r="C13" s="14" t="s">
        <v>5</v>
      </c>
    </row>
    <row r="14" spans="1:3" ht="18" customHeight="1" x14ac:dyDescent="0.2">
      <c r="A14" s="12" t="s">
        <v>54</v>
      </c>
      <c r="B14" s="13" t="s">
        <v>37</v>
      </c>
      <c r="C14" s="14" t="s">
        <v>5</v>
      </c>
    </row>
    <row r="15" spans="1:3" ht="18" customHeight="1" x14ac:dyDescent="0.2">
      <c r="A15" s="12" t="s">
        <v>55</v>
      </c>
      <c r="B15" s="13" t="s">
        <v>32</v>
      </c>
      <c r="C15" s="14" t="s">
        <v>5</v>
      </c>
    </row>
    <row r="16" spans="1:3" ht="18" customHeight="1" x14ac:dyDescent="0.2">
      <c r="A16" s="12" t="s">
        <v>56</v>
      </c>
      <c r="B16" s="13" t="s">
        <v>31</v>
      </c>
      <c r="C16" s="14" t="s">
        <v>5</v>
      </c>
    </row>
    <row r="17" spans="1:3" ht="18" customHeight="1" x14ac:dyDescent="0.2">
      <c r="A17" s="12" t="s">
        <v>57</v>
      </c>
      <c r="B17" s="13" t="s">
        <v>30</v>
      </c>
      <c r="C17" s="14" t="s">
        <v>5</v>
      </c>
    </row>
    <row r="18" spans="1:3" ht="18" customHeight="1" x14ac:dyDescent="0.2">
      <c r="A18" s="12" t="s">
        <v>58</v>
      </c>
      <c r="B18" s="13" t="s">
        <v>36</v>
      </c>
      <c r="C18" s="14" t="s">
        <v>5</v>
      </c>
    </row>
    <row r="19" spans="1:3" x14ac:dyDescent="0.2">
      <c r="A19" s="2" t="s">
        <v>0</v>
      </c>
      <c r="B19" s="3" t="s">
        <v>60</v>
      </c>
      <c r="C19" s="4" t="s">
        <v>2</v>
      </c>
    </row>
    <row r="20" spans="1:3" ht="15.75" customHeight="1" x14ac:dyDescent="0.2">
      <c r="A20" s="12" t="s">
        <v>61</v>
      </c>
      <c r="B20" s="13" t="s">
        <v>81</v>
      </c>
      <c r="C20" s="14" t="s">
        <v>25</v>
      </c>
    </row>
  </sheetData>
  <sortState ref="A3:H52">
    <sortCondition ref="A1"/>
  </sortState>
  <pageMargins left="0.511811024" right="0.511811024" top="0.78740157499999996" bottom="0.78740157499999996" header="0.31496062000000002" footer="0.31496062000000002"/>
  <pageSetup paperSize="9" scale="72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pageSetUpPr fitToPage="1"/>
  </sheetPr>
  <dimension ref="A1:L70"/>
  <sheetViews>
    <sheetView tabSelected="1" view="pageBreakPreview" topLeftCell="A37" zoomScale="85" zoomScaleNormal="70" zoomScaleSheetLayoutView="85" workbookViewId="0">
      <selection activeCell="G43" sqref="G43"/>
    </sheetView>
  </sheetViews>
  <sheetFormatPr defaultRowHeight="14.25" x14ac:dyDescent="0.2"/>
  <cols>
    <col min="1" max="1" width="4.5703125" style="17" customWidth="1"/>
    <col min="2" max="2" width="12" style="16" customWidth="1"/>
    <col min="3" max="3" width="67.28515625" style="47" customWidth="1"/>
    <col min="4" max="4" width="5.42578125" style="16" customWidth="1"/>
    <col min="5" max="6" width="18.28515625" style="48" customWidth="1"/>
    <col min="7" max="10" width="20.28515625" style="48" customWidth="1"/>
    <col min="11" max="11" width="19.5703125" style="15" customWidth="1"/>
    <col min="12" max="12" width="20.42578125" style="16" customWidth="1"/>
    <col min="13" max="15" width="13.42578125" style="17" customWidth="1"/>
    <col min="16" max="257" width="9.140625" style="17"/>
    <col min="258" max="258" width="16.42578125" style="17" customWidth="1"/>
    <col min="259" max="259" width="95.85546875" style="17" customWidth="1"/>
    <col min="260" max="260" width="5.42578125" style="17" customWidth="1"/>
    <col min="261" max="261" width="18.28515625" style="17" customWidth="1"/>
    <col min="262" max="262" width="21.7109375" style="17" customWidth="1"/>
    <col min="263" max="263" width="24.140625" style="17" customWidth="1"/>
    <col min="264" max="264" width="22.85546875" style="17" customWidth="1"/>
    <col min="265" max="265" width="24.5703125" style="17" customWidth="1"/>
    <col min="266" max="266" width="20.85546875" style="17" customWidth="1"/>
    <col min="267" max="267" width="19.5703125" style="17" customWidth="1"/>
    <col min="268" max="268" width="20.42578125" style="17" customWidth="1"/>
    <col min="269" max="271" width="13.42578125" style="17" customWidth="1"/>
    <col min="272" max="513" width="9.140625" style="17"/>
    <col min="514" max="514" width="16.42578125" style="17" customWidth="1"/>
    <col min="515" max="515" width="95.85546875" style="17" customWidth="1"/>
    <col min="516" max="516" width="5.42578125" style="17" customWidth="1"/>
    <col min="517" max="517" width="18.28515625" style="17" customWidth="1"/>
    <col min="518" max="518" width="21.7109375" style="17" customWidth="1"/>
    <col min="519" max="519" width="24.140625" style="17" customWidth="1"/>
    <col min="520" max="520" width="22.85546875" style="17" customWidth="1"/>
    <col min="521" max="521" width="24.5703125" style="17" customWidth="1"/>
    <col min="522" max="522" width="20.85546875" style="17" customWidth="1"/>
    <col min="523" max="523" width="19.5703125" style="17" customWidth="1"/>
    <col min="524" max="524" width="20.42578125" style="17" customWidth="1"/>
    <col min="525" max="527" width="13.42578125" style="17" customWidth="1"/>
    <col min="528" max="769" width="9.140625" style="17"/>
    <col min="770" max="770" width="16.42578125" style="17" customWidth="1"/>
    <col min="771" max="771" width="95.85546875" style="17" customWidth="1"/>
    <col min="772" max="772" width="5.42578125" style="17" customWidth="1"/>
    <col min="773" max="773" width="18.28515625" style="17" customWidth="1"/>
    <col min="774" max="774" width="21.7109375" style="17" customWidth="1"/>
    <col min="775" max="775" width="24.140625" style="17" customWidth="1"/>
    <col min="776" max="776" width="22.85546875" style="17" customWidth="1"/>
    <col min="777" max="777" width="24.5703125" style="17" customWidth="1"/>
    <col min="778" max="778" width="20.85546875" style="17" customWidth="1"/>
    <col min="779" max="779" width="19.5703125" style="17" customWidth="1"/>
    <col min="780" max="780" width="20.42578125" style="17" customWidth="1"/>
    <col min="781" max="783" width="13.42578125" style="17" customWidth="1"/>
    <col min="784" max="1025" width="9.140625" style="17"/>
    <col min="1026" max="1026" width="16.42578125" style="17" customWidth="1"/>
    <col min="1027" max="1027" width="95.85546875" style="17" customWidth="1"/>
    <col min="1028" max="1028" width="5.42578125" style="17" customWidth="1"/>
    <col min="1029" max="1029" width="18.28515625" style="17" customWidth="1"/>
    <col min="1030" max="1030" width="21.7109375" style="17" customWidth="1"/>
    <col min="1031" max="1031" width="24.140625" style="17" customWidth="1"/>
    <col min="1032" max="1032" width="22.85546875" style="17" customWidth="1"/>
    <col min="1033" max="1033" width="24.5703125" style="17" customWidth="1"/>
    <col min="1034" max="1034" width="20.85546875" style="17" customWidth="1"/>
    <col min="1035" max="1035" width="19.5703125" style="17" customWidth="1"/>
    <col min="1036" max="1036" width="20.42578125" style="17" customWidth="1"/>
    <col min="1037" max="1039" width="13.42578125" style="17" customWidth="1"/>
    <col min="1040" max="1281" width="9.140625" style="17"/>
    <col min="1282" max="1282" width="16.42578125" style="17" customWidth="1"/>
    <col min="1283" max="1283" width="95.85546875" style="17" customWidth="1"/>
    <col min="1284" max="1284" width="5.42578125" style="17" customWidth="1"/>
    <col min="1285" max="1285" width="18.28515625" style="17" customWidth="1"/>
    <col min="1286" max="1286" width="21.7109375" style="17" customWidth="1"/>
    <col min="1287" max="1287" width="24.140625" style="17" customWidth="1"/>
    <col min="1288" max="1288" width="22.85546875" style="17" customWidth="1"/>
    <col min="1289" max="1289" width="24.5703125" style="17" customWidth="1"/>
    <col min="1290" max="1290" width="20.85546875" style="17" customWidth="1"/>
    <col min="1291" max="1291" width="19.5703125" style="17" customWidth="1"/>
    <col min="1292" max="1292" width="20.42578125" style="17" customWidth="1"/>
    <col min="1293" max="1295" width="13.42578125" style="17" customWidth="1"/>
    <col min="1296" max="1537" width="9.140625" style="17"/>
    <col min="1538" max="1538" width="16.42578125" style="17" customWidth="1"/>
    <col min="1539" max="1539" width="95.85546875" style="17" customWidth="1"/>
    <col min="1540" max="1540" width="5.42578125" style="17" customWidth="1"/>
    <col min="1541" max="1541" width="18.28515625" style="17" customWidth="1"/>
    <col min="1542" max="1542" width="21.7109375" style="17" customWidth="1"/>
    <col min="1543" max="1543" width="24.140625" style="17" customWidth="1"/>
    <col min="1544" max="1544" width="22.85546875" style="17" customWidth="1"/>
    <col min="1545" max="1545" width="24.5703125" style="17" customWidth="1"/>
    <col min="1546" max="1546" width="20.85546875" style="17" customWidth="1"/>
    <col min="1547" max="1547" width="19.5703125" style="17" customWidth="1"/>
    <col min="1548" max="1548" width="20.42578125" style="17" customWidth="1"/>
    <col min="1549" max="1551" width="13.42578125" style="17" customWidth="1"/>
    <col min="1552" max="1793" width="9.140625" style="17"/>
    <col min="1794" max="1794" width="16.42578125" style="17" customWidth="1"/>
    <col min="1795" max="1795" width="95.85546875" style="17" customWidth="1"/>
    <col min="1796" max="1796" width="5.42578125" style="17" customWidth="1"/>
    <col min="1797" max="1797" width="18.28515625" style="17" customWidth="1"/>
    <col min="1798" max="1798" width="21.7109375" style="17" customWidth="1"/>
    <col min="1799" max="1799" width="24.140625" style="17" customWidth="1"/>
    <col min="1800" max="1800" width="22.85546875" style="17" customWidth="1"/>
    <col min="1801" max="1801" width="24.5703125" style="17" customWidth="1"/>
    <col min="1802" max="1802" width="20.85546875" style="17" customWidth="1"/>
    <col min="1803" max="1803" width="19.5703125" style="17" customWidth="1"/>
    <col min="1804" max="1804" width="20.42578125" style="17" customWidth="1"/>
    <col min="1805" max="1807" width="13.42578125" style="17" customWidth="1"/>
    <col min="1808" max="2049" width="9.140625" style="17"/>
    <col min="2050" max="2050" width="16.42578125" style="17" customWidth="1"/>
    <col min="2051" max="2051" width="95.85546875" style="17" customWidth="1"/>
    <col min="2052" max="2052" width="5.42578125" style="17" customWidth="1"/>
    <col min="2053" max="2053" width="18.28515625" style="17" customWidth="1"/>
    <col min="2054" max="2054" width="21.7109375" style="17" customWidth="1"/>
    <col min="2055" max="2055" width="24.140625" style="17" customWidth="1"/>
    <col min="2056" max="2056" width="22.85546875" style="17" customWidth="1"/>
    <col min="2057" max="2057" width="24.5703125" style="17" customWidth="1"/>
    <col min="2058" max="2058" width="20.85546875" style="17" customWidth="1"/>
    <col min="2059" max="2059" width="19.5703125" style="17" customWidth="1"/>
    <col min="2060" max="2060" width="20.42578125" style="17" customWidth="1"/>
    <col min="2061" max="2063" width="13.42578125" style="17" customWidth="1"/>
    <col min="2064" max="2305" width="9.140625" style="17"/>
    <col min="2306" max="2306" width="16.42578125" style="17" customWidth="1"/>
    <col min="2307" max="2307" width="95.85546875" style="17" customWidth="1"/>
    <col min="2308" max="2308" width="5.42578125" style="17" customWidth="1"/>
    <col min="2309" max="2309" width="18.28515625" style="17" customWidth="1"/>
    <col min="2310" max="2310" width="21.7109375" style="17" customWidth="1"/>
    <col min="2311" max="2311" width="24.140625" style="17" customWidth="1"/>
    <col min="2312" max="2312" width="22.85546875" style="17" customWidth="1"/>
    <col min="2313" max="2313" width="24.5703125" style="17" customWidth="1"/>
    <col min="2314" max="2314" width="20.85546875" style="17" customWidth="1"/>
    <col min="2315" max="2315" width="19.5703125" style="17" customWidth="1"/>
    <col min="2316" max="2316" width="20.42578125" style="17" customWidth="1"/>
    <col min="2317" max="2319" width="13.42578125" style="17" customWidth="1"/>
    <col min="2320" max="2561" width="9.140625" style="17"/>
    <col min="2562" max="2562" width="16.42578125" style="17" customWidth="1"/>
    <col min="2563" max="2563" width="95.85546875" style="17" customWidth="1"/>
    <col min="2564" max="2564" width="5.42578125" style="17" customWidth="1"/>
    <col min="2565" max="2565" width="18.28515625" style="17" customWidth="1"/>
    <col min="2566" max="2566" width="21.7109375" style="17" customWidth="1"/>
    <col min="2567" max="2567" width="24.140625" style="17" customWidth="1"/>
    <col min="2568" max="2568" width="22.85546875" style="17" customWidth="1"/>
    <col min="2569" max="2569" width="24.5703125" style="17" customWidth="1"/>
    <col min="2570" max="2570" width="20.85546875" style="17" customWidth="1"/>
    <col min="2571" max="2571" width="19.5703125" style="17" customWidth="1"/>
    <col min="2572" max="2572" width="20.42578125" style="17" customWidth="1"/>
    <col min="2573" max="2575" width="13.42578125" style="17" customWidth="1"/>
    <col min="2576" max="2817" width="9.140625" style="17"/>
    <col min="2818" max="2818" width="16.42578125" style="17" customWidth="1"/>
    <col min="2819" max="2819" width="95.85546875" style="17" customWidth="1"/>
    <col min="2820" max="2820" width="5.42578125" style="17" customWidth="1"/>
    <col min="2821" max="2821" width="18.28515625" style="17" customWidth="1"/>
    <col min="2822" max="2822" width="21.7109375" style="17" customWidth="1"/>
    <col min="2823" max="2823" width="24.140625" style="17" customWidth="1"/>
    <col min="2824" max="2824" width="22.85546875" style="17" customWidth="1"/>
    <col min="2825" max="2825" width="24.5703125" style="17" customWidth="1"/>
    <col min="2826" max="2826" width="20.85546875" style="17" customWidth="1"/>
    <col min="2827" max="2827" width="19.5703125" style="17" customWidth="1"/>
    <col min="2828" max="2828" width="20.42578125" style="17" customWidth="1"/>
    <col min="2829" max="2831" width="13.42578125" style="17" customWidth="1"/>
    <col min="2832" max="3073" width="9.140625" style="17"/>
    <col min="3074" max="3074" width="16.42578125" style="17" customWidth="1"/>
    <col min="3075" max="3075" width="95.85546875" style="17" customWidth="1"/>
    <col min="3076" max="3076" width="5.42578125" style="17" customWidth="1"/>
    <col min="3077" max="3077" width="18.28515625" style="17" customWidth="1"/>
    <col min="3078" max="3078" width="21.7109375" style="17" customWidth="1"/>
    <col min="3079" max="3079" width="24.140625" style="17" customWidth="1"/>
    <col min="3080" max="3080" width="22.85546875" style="17" customWidth="1"/>
    <col min="3081" max="3081" width="24.5703125" style="17" customWidth="1"/>
    <col min="3082" max="3082" width="20.85546875" style="17" customWidth="1"/>
    <col min="3083" max="3083" width="19.5703125" style="17" customWidth="1"/>
    <col min="3084" max="3084" width="20.42578125" style="17" customWidth="1"/>
    <col min="3085" max="3087" width="13.42578125" style="17" customWidth="1"/>
    <col min="3088" max="3329" width="9.140625" style="17"/>
    <col min="3330" max="3330" width="16.42578125" style="17" customWidth="1"/>
    <col min="3331" max="3331" width="95.85546875" style="17" customWidth="1"/>
    <col min="3332" max="3332" width="5.42578125" style="17" customWidth="1"/>
    <col min="3333" max="3333" width="18.28515625" style="17" customWidth="1"/>
    <col min="3334" max="3334" width="21.7109375" style="17" customWidth="1"/>
    <col min="3335" max="3335" width="24.140625" style="17" customWidth="1"/>
    <col min="3336" max="3336" width="22.85546875" style="17" customWidth="1"/>
    <col min="3337" max="3337" width="24.5703125" style="17" customWidth="1"/>
    <col min="3338" max="3338" width="20.85546875" style="17" customWidth="1"/>
    <col min="3339" max="3339" width="19.5703125" style="17" customWidth="1"/>
    <col min="3340" max="3340" width="20.42578125" style="17" customWidth="1"/>
    <col min="3341" max="3343" width="13.42578125" style="17" customWidth="1"/>
    <col min="3344" max="3585" width="9.140625" style="17"/>
    <col min="3586" max="3586" width="16.42578125" style="17" customWidth="1"/>
    <col min="3587" max="3587" width="95.85546875" style="17" customWidth="1"/>
    <col min="3588" max="3588" width="5.42578125" style="17" customWidth="1"/>
    <col min="3589" max="3589" width="18.28515625" style="17" customWidth="1"/>
    <col min="3590" max="3590" width="21.7109375" style="17" customWidth="1"/>
    <col min="3591" max="3591" width="24.140625" style="17" customWidth="1"/>
    <col min="3592" max="3592" width="22.85546875" style="17" customWidth="1"/>
    <col min="3593" max="3593" width="24.5703125" style="17" customWidth="1"/>
    <col min="3594" max="3594" width="20.85546875" style="17" customWidth="1"/>
    <col min="3595" max="3595" width="19.5703125" style="17" customWidth="1"/>
    <col min="3596" max="3596" width="20.42578125" style="17" customWidth="1"/>
    <col min="3597" max="3599" width="13.42578125" style="17" customWidth="1"/>
    <col min="3600" max="3841" width="9.140625" style="17"/>
    <col min="3842" max="3842" width="16.42578125" style="17" customWidth="1"/>
    <col min="3843" max="3843" width="95.85546875" style="17" customWidth="1"/>
    <col min="3844" max="3844" width="5.42578125" style="17" customWidth="1"/>
    <col min="3845" max="3845" width="18.28515625" style="17" customWidth="1"/>
    <col min="3846" max="3846" width="21.7109375" style="17" customWidth="1"/>
    <col min="3847" max="3847" width="24.140625" style="17" customWidth="1"/>
    <col min="3848" max="3848" width="22.85546875" style="17" customWidth="1"/>
    <col min="3849" max="3849" width="24.5703125" style="17" customWidth="1"/>
    <col min="3850" max="3850" width="20.85546875" style="17" customWidth="1"/>
    <col min="3851" max="3851" width="19.5703125" style="17" customWidth="1"/>
    <col min="3852" max="3852" width="20.42578125" style="17" customWidth="1"/>
    <col min="3853" max="3855" width="13.42578125" style="17" customWidth="1"/>
    <col min="3856" max="4097" width="9.140625" style="17"/>
    <col min="4098" max="4098" width="16.42578125" style="17" customWidth="1"/>
    <col min="4099" max="4099" width="95.85546875" style="17" customWidth="1"/>
    <col min="4100" max="4100" width="5.42578125" style="17" customWidth="1"/>
    <col min="4101" max="4101" width="18.28515625" style="17" customWidth="1"/>
    <col min="4102" max="4102" width="21.7109375" style="17" customWidth="1"/>
    <col min="4103" max="4103" width="24.140625" style="17" customWidth="1"/>
    <col min="4104" max="4104" width="22.85546875" style="17" customWidth="1"/>
    <col min="4105" max="4105" width="24.5703125" style="17" customWidth="1"/>
    <col min="4106" max="4106" width="20.85546875" style="17" customWidth="1"/>
    <col min="4107" max="4107" width="19.5703125" style="17" customWidth="1"/>
    <col min="4108" max="4108" width="20.42578125" style="17" customWidth="1"/>
    <col min="4109" max="4111" width="13.42578125" style="17" customWidth="1"/>
    <col min="4112" max="4353" width="9.140625" style="17"/>
    <col min="4354" max="4354" width="16.42578125" style="17" customWidth="1"/>
    <col min="4355" max="4355" width="95.85546875" style="17" customWidth="1"/>
    <col min="4356" max="4356" width="5.42578125" style="17" customWidth="1"/>
    <col min="4357" max="4357" width="18.28515625" style="17" customWidth="1"/>
    <col min="4358" max="4358" width="21.7109375" style="17" customWidth="1"/>
    <col min="4359" max="4359" width="24.140625" style="17" customWidth="1"/>
    <col min="4360" max="4360" width="22.85546875" style="17" customWidth="1"/>
    <col min="4361" max="4361" width="24.5703125" style="17" customWidth="1"/>
    <col min="4362" max="4362" width="20.85546875" style="17" customWidth="1"/>
    <col min="4363" max="4363" width="19.5703125" style="17" customWidth="1"/>
    <col min="4364" max="4364" width="20.42578125" style="17" customWidth="1"/>
    <col min="4365" max="4367" width="13.42578125" style="17" customWidth="1"/>
    <col min="4368" max="4609" width="9.140625" style="17"/>
    <col min="4610" max="4610" width="16.42578125" style="17" customWidth="1"/>
    <col min="4611" max="4611" width="95.85546875" style="17" customWidth="1"/>
    <col min="4612" max="4612" width="5.42578125" style="17" customWidth="1"/>
    <col min="4613" max="4613" width="18.28515625" style="17" customWidth="1"/>
    <col min="4614" max="4614" width="21.7109375" style="17" customWidth="1"/>
    <col min="4615" max="4615" width="24.140625" style="17" customWidth="1"/>
    <col min="4616" max="4616" width="22.85546875" style="17" customWidth="1"/>
    <col min="4617" max="4617" width="24.5703125" style="17" customWidth="1"/>
    <col min="4618" max="4618" width="20.85546875" style="17" customWidth="1"/>
    <col min="4619" max="4619" width="19.5703125" style="17" customWidth="1"/>
    <col min="4620" max="4620" width="20.42578125" style="17" customWidth="1"/>
    <col min="4621" max="4623" width="13.42578125" style="17" customWidth="1"/>
    <col min="4624" max="4865" width="9.140625" style="17"/>
    <col min="4866" max="4866" width="16.42578125" style="17" customWidth="1"/>
    <col min="4867" max="4867" width="95.85546875" style="17" customWidth="1"/>
    <col min="4868" max="4868" width="5.42578125" style="17" customWidth="1"/>
    <col min="4869" max="4869" width="18.28515625" style="17" customWidth="1"/>
    <col min="4870" max="4870" width="21.7109375" style="17" customWidth="1"/>
    <col min="4871" max="4871" width="24.140625" style="17" customWidth="1"/>
    <col min="4872" max="4872" width="22.85546875" style="17" customWidth="1"/>
    <col min="4873" max="4873" width="24.5703125" style="17" customWidth="1"/>
    <col min="4874" max="4874" width="20.85546875" style="17" customWidth="1"/>
    <col min="4875" max="4875" width="19.5703125" style="17" customWidth="1"/>
    <col min="4876" max="4876" width="20.42578125" style="17" customWidth="1"/>
    <col min="4877" max="4879" width="13.42578125" style="17" customWidth="1"/>
    <col min="4880" max="5121" width="9.140625" style="17"/>
    <col min="5122" max="5122" width="16.42578125" style="17" customWidth="1"/>
    <col min="5123" max="5123" width="95.85546875" style="17" customWidth="1"/>
    <col min="5124" max="5124" width="5.42578125" style="17" customWidth="1"/>
    <col min="5125" max="5125" width="18.28515625" style="17" customWidth="1"/>
    <col min="5126" max="5126" width="21.7109375" style="17" customWidth="1"/>
    <col min="5127" max="5127" width="24.140625" style="17" customWidth="1"/>
    <col min="5128" max="5128" width="22.85546875" style="17" customWidth="1"/>
    <col min="5129" max="5129" width="24.5703125" style="17" customWidth="1"/>
    <col min="5130" max="5130" width="20.85546875" style="17" customWidth="1"/>
    <col min="5131" max="5131" width="19.5703125" style="17" customWidth="1"/>
    <col min="5132" max="5132" width="20.42578125" style="17" customWidth="1"/>
    <col min="5133" max="5135" width="13.42578125" style="17" customWidth="1"/>
    <col min="5136" max="5377" width="9.140625" style="17"/>
    <col min="5378" max="5378" width="16.42578125" style="17" customWidth="1"/>
    <col min="5379" max="5379" width="95.85546875" style="17" customWidth="1"/>
    <col min="5380" max="5380" width="5.42578125" style="17" customWidth="1"/>
    <col min="5381" max="5381" width="18.28515625" style="17" customWidth="1"/>
    <col min="5382" max="5382" width="21.7109375" style="17" customWidth="1"/>
    <col min="5383" max="5383" width="24.140625" style="17" customWidth="1"/>
    <col min="5384" max="5384" width="22.85546875" style="17" customWidth="1"/>
    <col min="5385" max="5385" width="24.5703125" style="17" customWidth="1"/>
    <col min="5386" max="5386" width="20.85546875" style="17" customWidth="1"/>
    <col min="5387" max="5387" width="19.5703125" style="17" customWidth="1"/>
    <col min="5388" max="5388" width="20.42578125" style="17" customWidth="1"/>
    <col min="5389" max="5391" width="13.42578125" style="17" customWidth="1"/>
    <col min="5392" max="5633" width="9.140625" style="17"/>
    <col min="5634" max="5634" width="16.42578125" style="17" customWidth="1"/>
    <col min="5635" max="5635" width="95.85546875" style="17" customWidth="1"/>
    <col min="5636" max="5636" width="5.42578125" style="17" customWidth="1"/>
    <col min="5637" max="5637" width="18.28515625" style="17" customWidth="1"/>
    <col min="5638" max="5638" width="21.7109375" style="17" customWidth="1"/>
    <col min="5639" max="5639" width="24.140625" style="17" customWidth="1"/>
    <col min="5640" max="5640" width="22.85546875" style="17" customWidth="1"/>
    <col min="5641" max="5641" width="24.5703125" style="17" customWidth="1"/>
    <col min="5642" max="5642" width="20.85546875" style="17" customWidth="1"/>
    <col min="5643" max="5643" width="19.5703125" style="17" customWidth="1"/>
    <col min="5644" max="5644" width="20.42578125" style="17" customWidth="1"/>
    <col min="5645" max="5647" width="13.42578125" style="17" customWidth="1"/>
    <col min="5648" max="5889" width="9.140625" style="17"/>
    <col min="5890" max="5890" width="16.42578125" style="17" customWidth="1"/>
    <col min="5891" max="5891" width="95.85546875" style="17" customWidth="1"/>
    <col min="5892" max="5892" width="5.42578125" style="17" customWidth="1"/>
    <col min="5893" max="5893" width="18.28515625" style="17" customWidth="1"/>
    <col min="5894" max="5894" width="21.7109375" style="17" customWidth="1"/>
    <col min="5895" max="5895" width="24.140625" style="17" customWidth="1"/>
    <col min="5896" max="5896" width="22.85546875" style="17" customWidth="1"/>
    <col min="5897" max="5897" width="24.5703125" style="17" customWidth="1"/>
    <col min="5898" max="5898" width="20.85546875" style="17" customWidth="1"/>
    <col min="5899" max="5899" width="19.5703125" style="17" customWidth="1"/>
    <col min="5900" max="5900" width="20.42578125" style="17" customWidth="1"/>
    <col min="5901" max="5903" width="13.42578125" style="17" customWidth="1"/>
    <col min="5904" max="6145" width="9.140625" style="17"/>
    <col min="6146" max="6146" width="16.42578125" style="17" customWidth="1"/>
    <col min="6147" max="6147" width="95.85546875" style="17" customWidth="1"/>
    <col min="6148" max="6148" width="5.42578125" style="17" customWidth="1"/>
    <col min="6149" max="6149" width="18.28515625" style="17" customWidth="1"/>
    <col min="6150" max="6150" width="21.7109375" style="17" customWidth="1"/>
    <col min="6151" max="6151" width="24.140625" style="17" customWidth="1"/>
    <col min="6152" max="6152" width="22.85546875" style="17" customWidth="1"/>
    <col min="6153" max="6153" width="24.5703125" style="17" customWidth="1"/>
    <col min="6154" max="6154" width="20.85546875" style="17" customWidth="1"/>
    <col min="6155" max="6155" width="19.5703125" style="17" customWidth="1"/>
    <col min="6156" max="6156" width="20.42578125" style="17" customWidth="1"/>
    <col min="6157" max="6159" width="13.42578125" style="17" customWidth="1"/>
    <col min="6160" max="6401" width="9.140625" style="17"/>
    <col min="6402" max="6402" width="16.42578125" style="17" customWidth="1"/>
    <col min="6403" max="6403" width="95.85546875" style="17" customWidth="1"/>
    <col min="6404" max="6404" width="5.42578125" style="17" customWidth="1"/>
    <col min="6405" max="6405" width="18.28515625" style="17" customWidth="1"/>
    <col min="6406" max="6406" width="21.7109375" style="17" customWidth="1"/>
    <col min="6407" max="6407" width="24.140625" style="17" customWidth="1"/>
    <col min="6408" max="6408" width="22.85546875" style="17" customWidth="1"/>
    <col min="6409" max="6409" width="24.5703125" style="17" customWidth="1"/>
    <col min="6410" max="6410" width="20.85546875" style="17" customWidth="1"/>
    <col min="6411" max="6411" width="19.5703125" style="17" customWidth="1"/>
    <col min="6412" max="6412" width="20.42578125" style="17" customWidth="1"/>
    <col min="6413" max="6415" width="13.42578125" style="17" customWidth="1"/>
    <col min="6416" max="6657" width="9.140625" style="17"/>
    <col min="6658" max="6658" width="16.42578125" style="17" customWidth="1"/>
    <col min="6659" max="6659" width="95.85546875" style="17" customWidth="1"/>
    <col min="6660" max="6660" width="5.42578125" style="17" customWidth="1"/>
    <col min="6661" max="6661" width="18.28515625" style="17" customWidth="1"/>
    <col min="6662" max="6662" width="21.7109375" style="17" customWidth="1"/>
    <col min="6663" max="6663" width="24.140625" style="17" customWidth="1"/>
    <col min="6664" max="6664" width="22.85546875" style="17" customWidth="1"/>
    <col min="6665" max="6665" width="24.5703125" style="17" customWidth="1"/>
    <col min="6666" max="6666" width="20.85546875" style="17" customWidth="1"/>
    <col min="6667" max="6667" width="19.5703125" style="17" customWidth="1"/>
    <col min="6668" max="6668" width="20.42578125" style="17" customWidth="1"/>
    <col min="6669" max="6671" width="13.42578125" style="17" customWidth="1"/>
    <col min="6672" max="6913" width="9.140625" style="17"/>
    <col min="6914" max="6914" width="16.42578125" style="17" customWidth="1"/>
    <col min="6915" max="6915" width="95.85546875" style="17" customWidth="1"/>
    <col min="6916" max="6916" width="5.42578125" style="17" customWidth="1"/>
    <col min="6917" max="6917" width="18.28515625" style="17" customWidth="1"/>
    <col min="6918" max="6918" width="21.7109375" style="17" customWidth="1"/>
    <col min="6919" max="6919" width="24.140625" style="17" customWidth="1"/>
    <col min="6920" max="6920" width="22.85546875" style="17" customWidth="1"/>
    <col min="6921" max="6921" width="24.5703125" style="17" customWidth="1"/>
    <col min="6922" max="6922" width="20.85546875" style="17" customWidth="1"/>
    <col min="6923" max="6923" width="19.5703125" style="17" customWidth="1"/>
    <col min="6924" max="6924" width="20.42578125" style="17" customWidth="1"/>
    <col min="6925" max="6927" width="13.42578125" style="17" customWidth="1"/>
    <col min="6928" max="7169" width="9.140625" style="17"/>
    <col min="7170" max="7170" width="16.42578125" style="17" customWidth="1"/>
    <col min="7171" max="7171" width="95.85546875" style="17" customWidth="1"/>
    <col min="7172" max="7172" width="5.42578125" style="17" customWidth="1"/>
    <col min="7173" max="7173" width="18.28515625" style="17" customWidth="1"/>
    <col min="7174" max="7174" width="21.7109375" style="17" customWidth="1"/>
    <col min="7175" max="7175" width="24.140625" style="17" customWidth="1"/>
    <col min="7176" max="7176" width="22.85546875" style="17" customWidth="1"/>
    <col min="7177" max="7177" width="24.5703125" style="17" customWidth="1"/>
    <col min="7178" max="7178" width="20.85546875" style="17" customWidth="1"/>
    <col min="7179" max="7179" width="19.5703125" style="17" customWidth="1"/>
    <col min="7180" max="7180" width="20.42578125" style="17" customWidth="1"/>
    <col min="7181" max="7183" width="13.42578125" style="17" customWidth="1"/>
    <col min="7184" max="7425" width="9.140625" style="17"/>
    <col min="7426" max="7426" width="16.42578125" style="17" customWidth="1"/>
    <col min="7427" max="7427" width="95.85546875" style="17" customWidth="1"/>
    <col min="7428" max="7428" width="5.42578125" style="17" customWidth="1"/>
    <col min="7429" max="7429" width="18.28515625" style="17" customWidth="1"/>
    <col min="7430" max="7430" width="21.7109375" style="17" customWidth="1"/>
    <col min="7431" max="7431" width="24.140625" style="17" customWidth="1"/>
    <col min="7432" max="7432" width="22.85546875" style="17" customWidth="1"/>
    <col min="7433" max="7433" width="24.5703125" style="17" customWidth="1"/>
    <col min="7434" max="7434" width="20.85546875" style="17" customWidth="1"/>
    <col min="7435" max="7435" width="19.5703125" style="17" customWidth="1"/>
    <col min="7436" max="7436" width="20.42578125" style="17" customWidth="1"/>
    <col min="7437" max="7439" width="13.42578125" style="17" customWidth="1"/>
    <col min="7440" max="7681" width="9.140625" style="17"/>
    <col min="7682" max="7682" width="16.42578125" style="17" customWidth="1"/>
    <col min="7683" max="7683" width="95.85546875" style="17" customWidth="1"/>
    <col min="7684" max="7684" width="5.42578125" style="17" customWidth="1"/>
    <col min="7685" max="7685" width="18.28515625" style="17" customWidth="1"/>
    <col min="7686" max="7686" width="21.7109375" style="17" customWidth="1"/>
    <col min="7687" max="7687" width="24.140625" style="17" customWidth="1"/>
    <col min="7688" max="7688" width="22.85546875" style="17" customWidth="1"/>
    <col min="7689" max="7689" width="24.5703125" style="17" customWidth="1"/>
    <col min="7690" max="7690" width="20.85546875" style="17" customWidth="1"/>
    <col min="7691" max="7691" width="19.5703125" style="17" customWidth="1"/>
    <col min="7692" max="7692" width="20.42578125" style="17" customWidth="1"/>
    <col min="7693" max="7695" width="13.42578125" style="17" customWidth="1"/>
    <col min="7696" max="7937" width="9.140625" style="17"/>
    <col min="7938" max="7938" width="16.42578125" style="17" customWidth="1"/>
    <col min="7939" max="7939" width="95.85546875" style="17" customWidth="1"/>
    <col min="7940" max="7940" width="5.42578125" style="17" customWidth="1"/>
    <col min="7941" max="7941" width="18.28515625" style="17" customWidth="1"/>
    <col min="7942" max="7942" width="21.7109375" style="17" customWidth="1"/>
    <col min="7943" max="7943" width="24.140625" style="17" customWidth="1"/>
    <col min="7944" max="7944" width="22.85546875" style="17" customWidth="1"/>
    <col min="7945" max="7945" width="24.5703125" style="17" customWidth="1"/>
    <col min="7946" max="7946" width="20.85546875" style="17" customWidth="1"/>
    <col min="7947" max="7947" width="19.5703125" style="17" customWidth="1"/>
    <col min="7948" max="7948" width="20.42578125" style="17" customWidth="1"/>
    <col min="7949" max="7951" width="13.42578125" style="17" customWidth="1"/>
    <col min="7952" max="8193" width="9.140625" style="17"/>
    <col min="8194" max="8194" width="16.42578125" style="17" customWidth="1"/>
    <col min="8195" max="8195" width="95.85546875" style="17" customWidth="1"/>
    <col min="8196" max="8196" width="5.42578125" style="17" customWidth="1"/>
    <col min="8197" max="8197" width="18.28515625" style="17" customWidth="1"/>
    <col min="8198" max="8198" width="21.7109375" style="17" customWidth="1"/>
    <col min="8199" max="8199" width="24.140625" style="17" customWidth="1"/>
    <col min="8200" max="8200" width="22.85546875" style="17" customWidth="1"/>
    <col min="8201" max="8201" width="24.5703125" style="17" customWidth="1"/>
    <col min="8202" max="8202" width="20.85546875" style="17" customWidth="1"/>
    <col min="8203" max="8203" width="19.5703125" style="17" customWidth="1"/>
    <col min="8204" max="8204" width="20.42578125" style="17" customWidth="1"/>
    <col min="8205" max="8207" width="13.42578125" style="17" customWidth="1"/>
    <col min="8208" max="8449" width="9.140625" style="17"/>
    <col min="8450" max="8450" width="16.42578125" style="17" customWidth="1"/>
    <col min="8451" max="8451" width="95.85546875" style="17" customWidth="1"/>
    <col min="8452" max="8452" width="5.42578125" style="17" customWidth="1"/>
    <col min="8453" max="8453" width="18.28515625" style="17" customWidth="1"/>
    <col min="8454" max="8454" width="21.7109375" style="17" customWidth="1"/>
    <col min="8455" max="8455" width="24.140625" style="17" customWidth="1"/>
    <col min="8456" max="8456" width="22.85546875" style="17" customWidth="1"/>
    <col min="8457" max="8457" width="24.5703125" style="17" customWidth="1"/>
    <col min="8458" max="8458" width="20.85546875" style="17" customWidth="1"/>
    <col min="8459" max="8459" width="19.5703125" style="17" customWidth="1"/>
    <col min="8460" max="8460" width="20.42578125" style="17" customWidth="1"/>
    <col min="8461" max="8463" width="13.42578125" style="17" customWidth="1"/>
    <col min="8464" max="8705" width="9.140625" style="17"/>
    <col min="8706" max="8706" width="16.42578125" style="17" customWidth="1"/>
    <col min="8707" max="8707" width="95.85546875" style="17" customWidth="1"/>
    <col min="8708" max="8708" width="5.42578125" style="17" customWidth="1"/>
    <col min="8709" max="8709" width="18.28515625" style="17" customWidth="1"/>
    <col min="8710" max="8710" width="21.7109375" style="17" customWidth="1"/>
    <col min="8711" max="8711" width="24.140625" style="17" customWidth="1"/>
    <col min="8712" max="8712" width="22.85546875" style="17" customWidth="1"/>
    <col min="8713" max="8713" width="24.5703125" style="17" customWidth="1"/>
    <col min="8714" max="8714" width="20.85546875" style="17" customWidth="1"/>
    <col min="8715" max="8715" width="19.5703125" style="17" customWidth="1"/>
    <col min="8716" max="8716" width="20.42578125" style="17" customWidth="1"/>
    <col min="8717" max="8719" width="13.42578125" style="17" customWidth="1"/>
    <col min="8720" max="8961" width="9.140625" style="17"/>
    <col min="8962" max="8962" width="16.42578125" style="17" customWidth="1"/>
    <col min="8963" max="8963" width="95.85546875" style="17" customWidth="1"/>
    <col min="8964" max="8964" width="5.42578125" style="17" customWidth="1"/>
    <col min="8965" max="8965" width="18.28515625" style="17" customWidth="1"/>
    <col min="8966" max="8966" width="21.7109375" style="17" customWidth="1"/>
    <col min="8967" max="8967" width="24.140625" style="17" customWidth="1"/>
    <col min="8968" max="8968" width="22.85546875" style="17" customWidth="1"/>
    <col min="8969" max="8969" width="24.5703125" style="17" customWidth="1"/>
    <col min="8970" max="8970" width="20.85546875" style="17" customWidth="1"/>
    <col min="8971" max="8971" width="19.5703125" style="17" customWidth="1"/>
    <col min="8972" max="8972" width="20.42578125" style="17" customWidth="1"/>
    <col min="8973" max="8975" width="13.42578125" style="17" customWidth="1"/>
    <col min="8976" max="9217" width="9.140625" style="17"/>
    <col min="9218" max="9218" width="16.42578125" style="17" customWidth="1"/>
    <col min="9219" max="9219" width="95.85546875" style="17" customWidth="1"/>
    <col min="9220" max="9220" width="5.42578125" style="17" customWidth="1"/>
    <col min="9221" max="9221" width="18.28515625" style="17" customWidth="1"/>
    <col min="9222" max="9222" width="21.7109375" style="17" customWidth="1"/>
    <col min="9223" max="9223" width="24.140625" style="17" customWidth="1"/>
    <col min="9224" max="9224" width="22.85546875" style="17" customWidth="1"/>
    <col min="9225" max="9225" width="24.5703125" style="17" customWidth="1"/>
    <col min="9226" max="9226" width="20.85546875" style="17" customWidth="1"/>
    <col min="9227" max="9227" width="19.5703125" style="17" customWidth="1"/>
    <col min="9228" max="9228" width="20.42578125" style="17" customWidth="1"/>
    <col min="9229" max="9231" width="13.42578125" style="17" customWidth="1"/>
    <col min="9232" max="9473" width="9.140625" style="17"/>
    <col min="9474" max="9474" width="16.42578125" style="17" customWidth="1"/>
    <col min="9475" max="9475" width="95.85546875" style="17" customWidth="1"/>
    <col min="9476" max="9476" width="5.42578125" style="17" customWidth="1"/>
    <col min="9477" max="9477" width="18.28515625" style="17" customWidth="1"/>
    <col min="9478" max="9478" width="21.7109375" style="17" customWidth="1"/>
    <col min="9479" max="9479" width="24.140625" style="17" customWidth="1"/>
    <col min="9480" max="9480" width="22.85546875" style="17" customWidth="1"/>
    <col min="9481" max="9481" width="24.5703125" style="17" customWidth="1"/>
    <col min="9482" max="9482" width="20.85546875" style="17" customWidth="1"/>
    <col min="9483" max="9483" width="19.5703125" style="17" customWidth="1"/>
    <col min="9484" max="9484" width="20.42578125" style="17" customWidth="1"/>
    <col min="9485" max="9487" width="13.42578125" style="17" customWidth="1"/>
    <col min="9488" max="9729" width="9.140625" style="17"/>
    <col min="9730" max="9730" width="16.42578125" style="17" customWidth="1"/>
    <col min="9731" max="9731" width="95.85546875" style="17" customWidth="1"/>
    <col min="9732" max="9732" width="5.42578125" style="17" customWidth="1"/>
    <col min="9733" max="9733" width="18.28515625" style="17" customWidth="1"/>
    <col min="9734" max="9734" width="21.7109375" style="17" customWidth="1"/>
    <col min="9735" max="9735" width="24.140625" style="17" customWidth="1"/>
    <col min="9736" max="9736" width="22.85546875" style="17" customWidth="1"/>
    <col min="9737" max="9737" width="24.5703125" style="17" customWidth="1"/>
    <col min="9738" max="9738" width="20.85546875" style="17" customWidth="1"/>
    <col min="9739" max="9739" width="19.5703125" style="17" customWidth="1"/>
    <col min="9740" max="9740" width="20.42578125" style="17" customWidth="1"/>
    <col min="9741" max="9743" width="13.42578125" style="17" customWidth="1"/>
    <col min="9744" max="9985" width="9.140625" style="17"/>
    <col min="9986" max="9986" width="16.42578125" style="17" customWidth="1"/>
    <col min="9987" max="9987" width="95.85546875" style="17" customWidth="1"/>
    <col min="9988" max="9988" width="5.42578125" style="17" customWidth="1"/>
    <col min="9989" max="9989" width="18.28515625" style="17" customWidth="1"/>
    <col min="9990" max="9990" width="21.7109375" style="17" customWidth="1"/>
    <col min="9991" max="9991" width="24.140625" style="17" customWidth="1"/>
    <col min="9992" max="9992" width="22.85546875" style="17" customWidth="1"/>
    <col min="9993" max="9993" width="24.5703125" style="17" customWidth="1"/>
    <col min="9994" max="9994" width="20.85546875" style="17" customWidth="1"/>
    <col min="9995" max="9995" width="19.5703125" style="17" customWidth="1"/>
    <col min="9996" max="9996" width="20.42578125" style="17" customWidth="1"/>
    <col min="9997" max="9999" width="13.42578125" style="17" customWidth="1"/>
    <col min="10000" max="10241" width="9.140625" style="17"/>
    <col min="10242" max="10242" width="16.42578125" style="17" customWidth="1"/>
    <col min="10243" max="10243" width="95.85546875" style="17" customWidth="1"/>
    <col min="10244" max="10244" width="5.42578125" style="17" customWidth="1"/>
    <col min="10245" max="10245" width="18.28515625" style="17" customWidth="1"/>
    <col min="10246" max="10246" width="21.7109375" style="17" customWidth="1"/>
    <col min="10247" max="10247" width="24.140625" style="17" customWidth="1"/>
    <col min="10248" max="10248" width="22.85546875" style="17" customWidth="1"/>
    <col min="10249" max="10249" width="24.5703125" style="17" customWidth="1"/>
    <col min="10250" max="10250" width="20.85546875" style="17" customWidth="1"/>
    <col min="10251" max="10251" width="19.5703125" style="17" customWidth="1"/>
    <col min="10252" max="10252" width="20.42578125" style="17" customWidth="1"/>
    <col min="10253" max="10255" width="13.42578125" style="17" customWidth="1"/>
    <col min="10256" max="10497" width="9.140625" style="17"/>
    <col min="10498" max="10498" width="16.42578125" style="17" customWidth="1"/>
    <col min="10499" max="10499" width="95.85546875" style="17" customWidth="1"/>
    <col min="10500" max="10500" width="5.42578125" style="17" customWidth="1"/>
    <col min="10501" max="10501" width="18.28515625" style="17" customWidth="1"/>
    <col min="10502" max="10502" width="21.7109375" style="17" customWidth="1"/>
    <col min="10503" max="10503" width="24.140625" style="17" customWidth="1"/>
    <col min="10504" max="10504" width="22.85546875" style="17" customWidth="1"/>
    <col min="10505" max="10505" width="24.5703125" style="17" customWidth="1"/>
    <col min="10506" max="10506" width="20.85546875" style="17" customWidth="1"/>
    <col min="10507" max="10507" width="19.5703125" style="17" customWidth="1"/>
    <col min="10508" max="10508" width="20.42578125" style="17" customWidth="1"/>
    <col min="10509" max="10511" width="13.42578125" style="17" customWidth="1"/>
    <col min="10512" max="10753" width="9.140625" style="17"/>
    <col min="10754" max="10754" width="16.42578125" style="17" customWidth="1"/>
    <col min="10755" max="10755" width="95.85546875" style="17" customWidth="1"/>
    <col min="10756" max="10756" width="5.42578125" style="17" customWidth="1"/>
    <col min="10757" max="10757" width="18.28515625" style="17" customWidth="1"/>
    <col min="10758" max="10758" width="21.7109375" style="17" customWidth="1"/>
    <col min="10759" max="10759" width="24.140625" style="17" customWidth="1"/>
    <col min="10760" max="10760" width="22.85546875" style="17" customWidth="1"/>
    <col min="10761" max="10761" width="24.5703125" style="17" customWidth="1"/>
    <col min="10762" max="10762" width="20.85546875" style="17" customWidth="1"/>
    <col min="10763" max="10763" width="19.5703125" style="17" customWidth="1"/>
    <col min="10764" max="10764" width="20.42578125" style="17" customWidth="1"/>
    <col min="10765" max="10767" width="13.42578125" style="17" customWidth="1"/>
    <col min="10768" max="11009" width="9.140625" style="17"/>
    <col min="11010" max="11010" width="16.42578125" style="17" customWidth="1"/>
    <col min="11011" max="11011" width="95.85546875" style="17" customWidth="1"/>
    <col min="11012" max="11012" width="5.42578125" style="17" customWidth="1"/>
    <col min="11013" max="11013" width="18.28515625" style="17" customWidth="1"/>
    <col min="11014" max="11014" width="21.7109375" style="17" customWidth="1"/>
    <col min="11015" max="11015" width="24.140625" style="17" customWidth="1"/>
    <col min="11016" max="11016" width="22.85546875" style="17" customWidth="1"/>
    <col min="11017" max="11017" width="24.5703125" style="17" customWidth="1"/>
    <col min="11018" max="11018" width="20.85546875" style="17" customWidth="1"/>
    <col min="11019" max="11019" width="19.5703125" style="17" customWidth="1"/>
    <col min="11020" max="11020" width="20.42578125" style="17" customWidth="1"/>
    <col min="11021" max="11023" width="13.42578125" style="17" customWidth="1"/>
    <col min="11024" max="11265" width="9.140625" style="17"/>
    <col min="11266" max="11266" width="16.42578125" style="17" customWidth="1"/>
    <col min="11267" max="11267" width="95.85546875" style="17" customWidth="1"/>
    <col min="11268" max="11268" width="5.42578125" style="17" customWidth="1"/>
    <col min="11269" max="11269" width="18.28515625" style="17" customWidth="1"/>
    <col min="11270" max="11270" width="21.7109375" style="17" customWidth="1"/>
    <col min="11271" max="11271" width="24.140625" style="17" customWidth="1"/>
    <col min="11272" max="11272" width="22.85546875" style="17" customWidth="1"/>
    <col min="11273" max="11273" width="24.5703125" style="17" customWidth="1"/>
    <col min="11274" max="11274" width="20.85546875" style="17" customWidth="1"/>
    <col min="11275" max="11275" width="19.5703125" style="17" customWidth="1"/>
    <col min="11276" max="11276" width="20.42578125" style="17" customWidth="1"/>
    <col min="11277" max="11279" width="13.42578125" style="17" customWidth="1"/>
    <col min="11280" max="11521" width="9.140625" style="17"/>
    <col min="11522" max="11522" width="16.42578125" style="17" customWidth="1"/>
    <col min="11523" max="11523" width="95.85546875" style="17" customWidth="1"/>
    <col min="11524" max="11524" width="5.42578125" style="17" customWidth="1"/>
    <col min="11525" max="11525" width="18.28515625" style="17" customWidth="1"/>
    <col min="11526" max="11526" width="21.7109375" style="17" customWidth="1"/>
    <col min="11527" max="11527" width="24.140625" style="17" customWidth="1"/>
    <col min="11528" max="11528" width="22.85546875" style="17" customWidth="1"/>
    <col min="11529" max="11529" width="24.5703125" style="17" customWidth="1"/>
    <col min="11530" max="11530" width="20.85546875" style="17" customWidth="1"/>
    <col min="11531" max="11531" width="19.5703125" style="17" customWidth="1"/>
    <col min="11532" max="11532" width="20.42578125" style="17" customWidth="1"/>
    <col min="11533" max="11535" width="13.42578125" style="17" customWidth="1"/>
    <col min="11536" max="11777" width="9.140625" style="17"/>
    <col min="11778" max="11778" width="16.42578125" style="17" customWidth="1"/>
    <col min="11779" max="11779" width="95.85546875" style="17" customWidth="1"/>
    <col min="11780" max="11780" width="5.42578125" style="17" customWidth="1"/>
    <col min="11781" max="11781" width="18.28515625" style="17" customWidth="1"/>
    <col min="11782" max="11782" width="21.7109375" style="17" customWidth="1"/>
    <col min="11783" max="11783" width="24.140625" style="17" customWidth="1"/>
    <col min="11784" max="11784" width="22.85546875" style="17" customWidth="1"/>
    <col min="11785" max="11785" width="24.5703125" style="17" customWidth="1"/>
    <col min="11786" max="11786" width="20.85546875" style="17" customWidth="1"/>
    <col min="11787" max="11787" width="19.5703125" style="17" customWidth="1"/>
    <col min="11788" max="11788" width="20.42578125" style="17" customWidth="1"/>
    <col min="11789" max="11791" width="13.42578125" style="17" customWidth="1"/>
    <col min="11792" max="12033" width="9.140625" style="17"/>
    <col min="12034" max="12034" width="16.42578125" style="17" customWidth="1"/>
    <col min="12035" max="12035" width="95.85546875" style="17" customWidth="1"/>
    <col min="12036" max="12036" width="5.42578125" style="17" customWidth="1"/>
    <col min="12037" max="12037" width="18.28515625" style="17" customWidth="1"/>
    <col min="12038" max="12038" width="21.7109375" style="17" customWidth="1"/>
    <col min="12039" max="12039" width="24.140625" style="17" customWidth="1"/>
    <col min="12040" max="12040" width="22.85546875" style="17" customWidth="1"/>
    <col min="12041" max="12041" width="24.5703125" style="17" customWidth="1"/>
    <col min="12042" max="12042" width="20.85546875" style="17" customWidth="1"/>
    <col min="12043" max="12043" width="19.5703125" style="17" customWidth="1"/>
    <col min="12044" max="12044" width="20.42578125" style="17" customWidth="1"/>
    <col min="12045" max="12047" width="13.42578125" style="17" customWidth="1"/>
    <col min="12048" max="12289" width="9.140625" style="17"/>
    <col min="12290" max="12290" width="16.42578125" style="17" customWidth="1"/>
    <col min="12291" max="12291" width="95.85546875" style="17" customWidth="1"/>
    <col min="12292" max="12292" width="5.42578125" style="17" customWidth="1"/>
    <col min="12293" max="12293" width="18.28515625" style="17" customWidth="1"/>
    <col min="12294" max="12294" width="21.7109375" style="17" customWidth="1"/>
    <col min="12295" max="12295" width="24.140625" style="17" customWidth="1"/>
    <col min="12296" max="12296" width="22.85546875" style="17" customWidth="1"/>
    <col min="12297" max="12297" width="24.5703125" style="17" customWidth="1"/>
    <col min="12298" max="12298" width="20.85546875" style="17" customWidth="1"/>
    <col min="12299" max="12299" width="19.5703125" style="17" customWidth="1"/>
    <col min="12300" max="12300" width="20.42578125" style="17" customWidth="1"/>
    <col min="12301" max="12303" width="13.42578125" style="17" customWidth="1"/>
    <col min="12304" max="12545" width="9.140625" style="17"/>
    <col min="12546" max="12546" width="16.42578125" style="17" customWidth="1"/>
    <col min="12547" max="12547" width="95.85546875" style="17" customWidth="1"/>
    <col min="12548" max="12548" width="5.42578125" style="17" customWidth="1"/>
    <col min="12549" max="12549" width="18.28515625" style="17" customWidth="1"/>
    <col min="12550" max="12550" width="21.7109375" style="17" customWidth="1"/>
    <col min="12551" max="12551" width="24.140625" style="17" customWidth="1"/>
    <col min="12552" max="12552" width="22.85546875" style="17" customWidth="1"/>
    <col min="12553" max="12553" width="24.5703125" style="17" customWidth="1"/>
    <col min="12554" max="12554" width="20.85546875" style="17" customWidth="1"/>
    <col min="12555" max="12555" width="19.5703125" style="17" customWidth="1"/>
    <col min="12556" max="12556" width="20.42578125" style="17" customWidth="1"/>
    <col min="12557" max="12559" width="13.42578125" style="17" customWidth="1"/>
    <col min="12560" max="12801" width="9.140625" style="17"/>
    <col min="12802" max="12802" width="16.42578125" style="17" customWidth="1"/>
    <col min="12803" max="12803" width="95.85546875" style="17" customWidth="1"/>
    <col min="12804" max="12804" width="5.42578125" style="17" customWidth="1"/>
    <col min="12805" max="12805" width="18.28515625" style="17" customWidth="1"/>
    <col min="12806" max="12806" width="21.7109375" style="17" customWidth="1"/>
    <col min="12807" max="12807" width="24.140625" style="17" customWidth="1"/>
    <col min="12808" max="12808" width="22.85546875" style="17" customWidth="1"/>
    <col min="12809" max="12809" width="24.5703125" style="17" customWidth="1"/>
    <col min="12810" max="12810" width="20.85546875" style="17" customWidth="1"/>
    <col min="12811" max="12811" width="19.5703125" style="17" customWidth="1"/>
    <col min="12812" max="12812" width="20.42578125" style="17" customWidth="1"/>
    <col min="12813" max="12815" width="13.42578125" style="17" customWidth="1"/>
    <col min="12816" max="13057" width="9.140625" style="17"/>
    <col min="13058" max="13058" width="16.42578125" style="17" customWidth="1"/>
    <col min="13059" max="13059" width="95.85546875" style="17" customWidth="1"/>
    <col min="13060" max="13060" width="5.42578125" style="17" customWidth="1"/>
    <col min="13061" max="13061" width="18.28515625" style="17" customWidth="1"/>
    <col min="13062" max="13062" width="21.7109375" style="17" customWidth="1"/>
    <col min="13063" max="13063" width="24.140625" style="17" customWidth="1"/>
    <col min="13064" max="13064" width="22.85546875" style="17" customWidth="1"/>
    <col min="13065" max="13065" width="24.5703125" style="17" customWidth="1"/>
    <col min="13066" max="13066" width="20.85546875" style="17" customWidth="1"/>
    <col min="13067" max="13067" width="19.5703125" style="17" customWidth="1"/>
    <col min="13068" max="13068" width="20.42578125" style="17" customWidth="1"/>
    <col min="13069" max="13071" width="13.42578125" style="17" customWidth="1"/>
    <col min="13072" max="13313" width="9.140625" style="17"/>
    <col min="13314" max="13314" width="16.42578125" style="17" customWidth="1"/>
    <col min="13315" max="13315" width="95.85546875" style="17" customWidth="1"/>
    <col min="13316" max="13316" width="5.42578125" style="17" customWidth="1"/>
    <col min="13317" max="13317" width="18.28515625" style="17" customWidth="1"/>
    <col min="13318" max="13318" width="21.7109375" style="17" customWidth="1"/>
    <col min="13319" max="13319" width="24.140625" style="17" customWidth="1"/>
    <col min="13320" max="13320" width="22.85546875" style="17" customWidth="1"/>
    <col min="13321" max="13321" width="24.5703125" style="17" customWidth="1"/>
    <col min="13322" max="13322" width="20.85546875" style="17" customWidth="1"/>
    <col min="13323" max="13323" width="19.5703125" style="17" customWidth="1"/>
    <col min="13324" max="13324" width="20.42578125" style="17" customWidth="1"/>
    <col min="13325" max="13327" width="13.42578125" style="17" customWidth="1"/>
    <col min="13328" max="13569" width="9.140625" style="17"/>
    <col min="13570" max="13570" width="16.42578125" style="17" customWidth="1"/>
    <col min="13571" max="13571" width="95.85546875" style="17" customWidth="1"/>
    <col min="13572" max="13572" width="5.42578125" style="17" customWidth="1"/>
    <col min="13573" max="13573" width="18.28515625" style="17" customWidth="1"/>
    <col min="13574" max="13574" width="21.7109375" style="17" customWidth="1"/>
    <col min="13575" max="13575" width="24.140625" style="17" customWidth="1"/>
    <col min="13576" max="13576" width="22.85546875" style="17" customWidth="1"/>
    <col min="13577" max="13577" width="24.5703125" style="17" customWidth="1"/>
    <col min="13578" max="13578" width="20.85546875" style="17" customWidth="1"/>
    <col min="13579" max="13579" width="19.5703125" style="17" customWidth="1"/>
    <col min="13580" max="13580" width="20.42578125" style="17" customWidth="1"/>
    <col min="13581" max="13583" width="13.42578125" style="17" customWidth="1"/>
    <col min="13584" max="13825" width="9.140625" style="17"/>
    <col min="13826" max="13826" width="16.42578125" style="17" customWidth="1"/>
    <col min="13827" max="13827" width="95.85546875" style="17" customWidth="1"/>
    <col min="13828" max="13828" width="5.42578125" style="17" customWidth="1"/>
    <col min="13829" max="13829" width="18.28515625" style="17" customWidth="1"/>
    <col min="13830" max="13830" width="21.7109375" style="17" customWidth="1"/>
    <col min="13831" max="13831" width="24.140625" style="17" customWidth="1"/>
    <col min="13832" max="13832" width="22.85546875" style="17" customWidth="1"/>
    <col min="13833" max="13833" width="24.5703125" style="17" customWidth="1"/>
    <col min="13834" max="13834" width="20.85546875" style="17" customWidth="1"/>
    <col min="13835" max="13835" width="19.5703125" style="17" customWidth="1"/>
    <col min="13836" max="13836" width="20.42578125" style="17" customWidth="1"/>
    <col min="13837" max="13839" width="13.42578125" style="17" customWidth="1"/>
    <col min="13840" max="14081" width="9.140625" style="17"/>
    <col min="14082" max="14082" width="16.42578125" style="17" customWidth="1"/>
    <col min="14083" max="14083" width="95.85546875" style="17" customWidth="1"/>
    <col min="14084" max="14084" width="5.42578125" style="17" customWidth="1"/>
    <col min="14085" max="14085" width="18.28515625" style="17" customWidth="1"/>
    <col min="14086" max="14086" width="21.7109375" style="17" customWidth="1"/>
    <col min="14087" max="14087" width="24.140625" style="17" customWidth="1"/>
    <col min="14088" max="14088" width="22.85546875" style="17" customWidth="1"/>
    <col min="14089" max="14089" width="24.5703125" style="17" customWidth="1"/>
    <col min="14090" max="14090" width="20.85546875" style="17" customWidth="1"/>
    <col min="14091" max="14091" width="19.5703125" style="17" customWidth="1"/>
    <col min="14092" max="14092" width="20.42578125" style="17" customWidth="1"/>
    <col min="14093" max="14095" width="13.42578125" style="17" customWidth="1"/>
    <col min="14096" max="14337" width="9.140625" style="17"/>
    <col min="14338" max="14338" width="16.42578125" style="17" customWidth="1"/>
    <col min="14339" max="14339" width="95.85546875" style="17" customWidth="1"/>
    <col min="14340" max="14340" width="5.42578125" style="17" customWidth="1"/>
    <col min="14341" max="14341" width="18.28515625" style="17" customWidth="1"/>
    <col min="14342" max="14342" width="21.7109375" style="17" customWidth="1"/>
    <col min="14343" max="14343" width="24.140625" style="17" customWidth="1"/>
    <col min="14344" max="14344" width="22.85546875" style="17" customWidth="1"/>
    <col min="14345" max="14345" width="24.5703125" style="17" customWidth="1"/>
    <col min="14346" max="14346" width="20.85546875" style="17" customWidth="1"/>
    <col min="14347" max="14347" width="19.5703125" style="17" customWidth="1"/>
    <col min="14348" max="14348" width="20.42578125" style="17" customWidth="1"/>
    <col min="14349" max="14351" width="13.42578125" style="17" customWidth="1"/>
    <col min="14352" max="14593" width="9.140625" style="17"/>
    <col min="14594" max="14594" width="16.42578125" style="17" customWidth="1"/>
    <col min="14595" max="14595" width="95.85546875" style="17" customWidth="1"/>
    <col min="14596" max="14596" width="5.42578125" style="17" customWidth="1"/>
    <col min="14597" max="14597" width="18.28515625" style="17" customWidth="1"/>
    <col min="14598" max="14598" width="21.7109375" style="17" customWidth="1"/>
    <col min="14599" max="14599" width="24.140625" style="17" customWidth="1"/>
    <col min="14600" max="14600" width="22.85546875" style="17" customWidth="1"/>
    <col min="14601" max="14601" width="24.5703125" style="17" customWidth="1"/>
    <col min="14602" max="14602" width="20.85546875" style="17" customWidth="1"/>
    <col min="14603" max="14603" width="19.5703125" style="17" customWidth="1"/>
    <col min="14604" max="14604" width="20.42578125" style="17" customWidth="1"/>
    <col min="14605" max="14607" width="13.42578125" style="17" customWidth="1"/>
    <col min="14608" max="14849" width="9.140625" style="17"/>
    <col min="14850" max="14850" width="16.42578125" style="17" customWidth="1"/>
    <col min="14851" max="14851" width="95.85546875" style="17" customWidth="1"/>
    <col min="14852" max="14852" width="5.42578125" style="17" customWidth="1"/>
    <col min="14853" max="14853" width="18.28515625" style="17" customWidth="1"/>
    <col min="14854" max="14854" width="21.7109375" style="17" customWidth="1"/>
    <col min="14855" max="14855" width="24.140625" style="17" customWidth="1"/>
    <col min="14856" max="14856" width="22.85546875" style="17" customWidth="1"/>
    <col min="14857" max="14857" width="24.5703125" style="17" customWidth="1"/>
    <col min="14858" max="14858" width="20.85546875" style="17" customWidth="1"/>
    <col min="14859" max="14859" width="19.5703125" style="17" customWidth="1"/>
    <col min="14860" max="14860" width="20.42578125" style="17" customWidth="1"/>
    <col min="14861" max="14863" width="13.42578125" style="17" customWidth="1"/>
    <col min="14864" max="15105" width="9.140625" style="17"/>
    <col min="15106" max="15106" width="16.42578125" style="17" customWidth="1"/>
    <col min="15107" max="15107" width="95.85546875" style="17" customWidth="1"/>
    <col min="15108" max="15108" width="5.42578125" style="17" customWidth="1"/>
    <col min="15109" max="15109" width="18.28515625" style="17" customWidth="1"/>
    <col min="15110" max="15110" width="21.7109375" style="17" customWidth="1"/>
    <col min="15111" max="15111" width="24.140625" style="17" customWidth="1"/>
    <col min="15112" max="15112" width="22.85546875" style="17" customWidth="1"/>
    <col min="15113" max="15113" width="24.5703125" style="17" customWidth="1"/>
    <col min="15114" max="15114" width="20.85546875" style="17" customWidth="1"/>
    <col min="15115" max="15115" width="19.5703125" style="17" customWidth="1"/>
    <col min="15116" max="15116" width="20.42578125" style="17" customWidth="1"/>
    <col min="15117" max="15119" width="13.42578125" style="17" customWidth="1"/>
    <col min="15120" max="15361" width="9.140625" style="17"/>
    <col min="15362" max="15362" width="16.42578125" style="17" customWidth="1"/>
    <col min="15363" max="15363" width="95.85546875" style="17" customWidth="1"/>
    <col min="15364" max="15364" width="5.42578125" style="17" customWidth="1"/>
    <col min="15365" max="15365" width="18.28515625" style="17" customWidth="1"/>
    <col min="15366" max="15366" width="21.7109375" style="17" customWidth="1"/>
    <col min="15367" max="15367" width="24.140625" style="17" customWidth="1"/>
    <col min="15368" max="15368" width="22.85546875" style="17" customWidth="1"/>
    <col min="15369" max="15369" width="24.5703125" style="17" customWidth="1"/>
    <col min="15370" max="15370" width="20.85546875" style="17" customWidth="1"/>
    <col min="15371" max="15371" width="19.5703125" style="17" customWidth="1"/>
    <col min="15372" max="15372" width="20.42578125" style="17" customWidth="1"/>
    <col min="15373" max="15375" width="13.42578125" style="17" customWidth="1"/>
    <col min="15376" max="15617" width="9.140625" style="17"/>
    <col min="15618" max="15618" width="16.42578125" style="17" customWidth="1"/>
    <col min="15619" max="15619" width="95.85546875" style="17" customWidth="1"/>
    <col min="15620" max="15620" width="5.42578125" style="17" customWidth="1"/>
    <col min="15621" max="15621" width="18.28515625" style="17" customWidth="1"/>
    <col min="15622" max="15622" width="21.7109375" style="17" customWidth="1"/>
    <col min="15623" max="15623" width="24.140625" style="17" customWidth="1"/>
    <col min="15624" max="15624" width="22.85546875" style="17" customWidth="1"/>
    <col min="15625" max="15625" width="24.5703125" style="17" customWidth="1"/>
    <col min="15626" max="15626" width="20.85546875" style="17" customWidth="1"/>
    <col min="15627" max="15627" width="19.5703125" style="17" customWidth="1"/>
    <col min="15628" max="15628" width="20.42578125" style="17" customWidth="1"/>
    <col min="15629" max="15631" width="13.42578125" style="17" customWidth="1"/>
    <col min="15632" max="15873" width="9.140625" style="17"/>
    <col min="15874" max="15874" width="16.42578125" style="17" customWidth="1"/>
    <col min="15875" max="15875" width="95.85546875" style="17" customWidth="1"/>
    <col min="15876" max="15876" width="5.42578125" style="17" customWidth="1"/>
    <col min="15877" max="15877" width="18.28515625" style="17" customWidth="1"/>
    <col min="15878" max="15878" width="21.7109375" style="17" customWidth="1"/>
    <col min="15879" max="15879" width="24.140625" style="17" customWidth="1"/>
    <col min="15880" max="15880" width="22.85546875" style="17" customWidth="1"/>
    <col min="15881" max="15881" width="24.5703125" style="17" customWidth="1"/>
    <col min="15882" max="15882" width="20.85546875" style="17" customWidth="1"/>
    <col min="15883" max="15883" width="19.5703125" style="17" customWidth="1"/>
    <col min="15884" max="15884" width="20.42578125" style="17" customWidth="1"/>
    <col min="15885" max="15887" width="13.42578125" style="17" customWidth="1"/>
    <col min="15888" max="16129" width="9.140625" style="17"/>
    <col min="16130" max="16130" width="16.42578125" style="17" customWidth="1"/>
    <col min="16131" max="16131" width="95.85546875" style="17" customWidth="1"/>
    <col min="16132" max="16132" width="5.42578125" style="17" customWidth="1"/>
    <col min="16133" max="16133" width="18.28515625" style="17" customWidth="1"/>
    <col min="16134" max="16134" width="21.7109375" style="17" customWidth="1"/>
    <col min="16135" max="16135" width="24.140625" style="17" customWidth="1"/>
    <col min="16136" max="16136" width="22.85546875" style="17" customWidth="1"/>
    <col min="16137" max="16137" width="24.5703125" style="17" customWidth="1"/>
    <col min="16138" max="16138" width="20.85546875" style="17" customWidth="1"/>
    <col min="16139" max="16139" width="19.5703125" style="17" customWidth="1"/>
    <col min="16140" max="16140" width="20.42578125" style="17" customWidth="1"/>
    <col min="16141" max="16143" width="13.42578125" style="17" customWidth="1"/>
    <col min="16144" max="16384" width="9.140625" style="17"/>
  </cols>
  <sheetData>
    <row r="1" spans="2:12" x14ac:dyDescent="0.2">
      <c r="B1" s="103" t="s">
        <v>96</v>
      </c>
      <c r="C1" s="104"/>
      <c r="D1" s="104"/>
      <c r="E1" s="104"/>
      <c r="F1" s="104"/>
      <c r="G1" s="104"/>
      <c r="H1" s="104"/>
      <c r="I1" s="104"/>
      <c r="J1" s="105"/>
      <c r="K1" s="76"/>
      <c r="L1" s="77"/>
    </row>
    <row r="2" spans="2:12" x14ac:dyDescent="0.2">
      <c r="B2" s="106"/>
      <c r="C2" s="107"/>
      <c r="D2" s="107"/>
      <c r="E2" s="107"/>
      <c r="F2" s="107"/>
      <c r="G2" s="107"/>
      <c r="H2" s="107"/>
      <c r="I2" s="107"/>
      <c r="J2" s="108"/>
      <c r="K2" s="78"/>
      <c r="L2" s="79"/>
    </row>
    <row r="3" spans="2:12" s="18" customFormat="1" ht="15" x14ac:dyDescent="0.25">
      <c r="B3" s="106"/>
      <c r="C3" s="107"/>
      <c r="D3" s="107"/>
      <c r="E3" s="107"/>
      <c r="F3" s="107"/>
      <c r="G3" s="107"/>
      <c r="H3" s="107"/>
      <c r="I3" s="107"/>
      <c r="J3" s="108"/>
      <c r="K3" s="80"/>
      <c r="L3" s="81"/>
    </row>
    <row r="4" spans="2:12" s="19" customFormat="1" ht="12" thickBot="1" x14ac:dyDescent="0.25">
      <c r="B4" s="109"/>
      <c r="C4" s="110"/>
      <c r="D4" s="110"/>
      <c r="E4" s="110"/>
      <c r="F4" s="110"/>
      <c r="G4" s="110"/>
      <c r="H4" s="110"/>
      <c r="I4" s="110"/>
      <c r="J4" s="111"/>
      <c r="K4" s="82"/>
      <c r="L4" s="83"/>
    </row>
    <row r="5" spans="2:12" s="19" customFormat="1" ht="15" thickBot="1" x14ac:dyDescent="0.25">
      <c r="B5" s="20"/>
      <c r="C5" s="21"/>
      <c r="D5" s="22"/>
      <c r="E5" s="23"/>
      <c r="F5" s="23"/>
      <c r="G5" s="23"/>
      <c r="H5" s="23"/>
      <c r="I5" s="23"/>
      <c r="J5" s="24"/>
      <c r="K5" s="82"/>
      <c r="L5" s="83"/>
    </row>
    <row r="6" spans="2:12" s="19" customFormat="1" ht="12.75" thickTop="1" thickBot="1" x14ac:dyDescent="0.25">
      <c r="B6" s="112" t="s">
        <v>75</v>
      </c>
      <c r="C6" s="113"/>
      <c r="D6" s="113"/>
      <c r="E6" s="113"/>
      <c r="F6" s="113"/>
      <c r="G6" s="113"/>
      <c r="H6" s="113"/>
      <c r="I6" s="113"/>
      <c r="J6" s="114"/>
      <c r="K6" s="82"/>
      <c r="L6" s="83"/>
    </row>
    <row r="7" spans="2:12" s="19" customFormat="1" ht="15.75" thickTop="1" x14ac:dyDescent="0.2">
      <c r="B7" s="25"/>
      <c r="C7" s="26"/>
      <c r="D7" s="26"/>
      <c r="E7" s="27"/>
      <c r="F7" s="27"/>
      <c r="G7" s="27"/>
      <c r="H7" s="27"/>
      <c r="I7" s="27"/>
      <c r="J7" s="28"/>
      <c r="K7" s="82"/>
      <c r="L7" s="83"/>
    </row>
    <row r="8" spans="2:12" s="19" customFormat="1" ht="11.25" x14ac:dyDescent="0.2">
      <c r="B8" s="88" t="s">
        <v>62</v>
      </c>
      <c r="C8" s="89"/>
      <c r="D8" s="90"/>
      <c r="E8" s="91" t="s">
        <v>63</v>
      </c>
      <c r="F8" s="29" t="s">
        <v>72</v>
      </c>
      <c r="G8" s="29" t="s">
        <v>106</v>
      </c>
      <c r="H8" s="29" t="s">
        <v>107</v>
      </c>
      <c r="I8" s="29" t="s">
        <v>108</v>
      </c>
      <c r="J8" s="30" t="s">
        <v>109</v>
      </c>
      <c r="K8" s="82"/>
      <c r="L8" s="83"/>
    </row>
    <row r="9" spans="2:12" x14ac:dyDescent="0.2">
      <c r="B9" s="94" t="s">
        <v>64</v>
      </c>
      <c r="C9" s="95"/>
      <c r="D9" s="96"/>
      <c r="E9" s="92"/>
      <c r="F9" s="31" t="s">
        <v>83</v>
      </c>
      <c r="G9" s="31" t="s">
        <v>116</v>
      </c>
      <c r="H9" s="31" t="s">
        <v>119</v>
      </c>
      <c r="I9" s="31" t="s">
        <v>121</v>
      </c>
      <c r="J9" s="31" t="s">
        <v>123</v>
      </c>
      <c r="K9" s="84"/>
      <c r="L9" s="85"/>
    </row>
    <row r="10" spans="2:12" x14ac:dyDescent="0.2">
      <c r="B10" s="94" t="s">
        <v>66</v>
      </c>
      <c r="C10" s="95"/>
      <c r="D10" s="96"/>
      <c r="E10" s="92"/>
      <c r="F10" s="31" t="s">
        <v>82</v>
      </c>
      <c r="G10" s="31" t="s">
        <v>117</v>
      </c>
      <c r="H10" s="31" t="s">
        <v>65</v>
      </c>
      <c r="I10" s="31" t="s">
        <v>65</v>
      </c>
      <c r="J10" s="31" t="s">
        <v>65</v>
      </c>
      <c r="K10" s="84"/>
      <c r="L10" s="85"/>
    </row>
    <row r="11" spans="2:12" x14ac:dyDescent="0.2">
      <c r="B11" s="94" t="s">
        <v>67</v>
      </c>
      <c r="C11" s="95"/>
      <c r="D11" s="96"/>
      <c r="E11" s="92"/>
      <c r="F11" s="31" t="s">
        <v>73</v>
      </c>
      <c r="G11" s="75" t="s">
        <v>118</v>
      </c>
      <c r="H11" s="31" t="s">
        <v>120</v>
      </c>
      <c r="I11" s="31" t="s">
        <v>122</v>
      </c>
      <c r="J11" s="31" t="s">
        <v>124</v>
      </c>
      <c r="K11" s="84"/>
      <c r="L11" s="85"/>
    </row>
    <row r="12" spans="2:12" ht="15" thickBot="1" x14ac:dyDescent="0.25">
      <c r="B12" s="34" t="s">
        <v>68</v>
      </c>
      <c r="C12" s="35" t="s">
        <v>69</v>
      </c>
      <c r="D12" s="36" t="s">
        <v>70</v>
      </c>
      <c r="E12" s="93"/>
      <c r="F12" s="67"/>
      <c r="G12" s="67" t="s">
        <v>105</v>
      </c>
      <c r="H12" s="67" t="s">
        <v>105</v>
      </c>
      <c r="I12" s="67" t="s">
        <v>105</v>
      </c>
      <c r="J12" s="67" t="s">
        <v>105</v>
      </c>
      <c r="K12" s="84"/>
      <c r="L12" s="85"/>
    </row>
    <row r="13" spans="2:12" s="19" customFormat="1" ht="12" thickTop="1" x14ac:dyDescent="0.2">
      <c r="B13" s="38" t="s">
        <v>3</v>
      </c>
      <c r="C13" s="39" t="s">
        <v>4</v>
      </c>
      <c r="D13" s="38" t="s">
        <v>5</v>
      </c>
      <c r="E13" s="40">
        <f>MEDIAN(F13:J13)</f>
        <v>7.16</v>
      </c>
      <c r="F13" s="41">
        <v>7.16</v>
      </c>
      <c r="G13" s="41" t="s">
        <v>65</v>
      </c>
      <c r="H13" s="41" t="s">
        <v>65</v>
      </c>
      <c r="I13" s="41" t="s">
        <v>65</v>
      </c>
      <c r="J13" s="41" t="s">
        <v>65</v>
      </c>
      <c r="K13" s="82"/>
      <c r="L13" s="83"/>
    </row>
    <row r="14" spans="2:12" s="19" customFormat="1" ht="11.25" x14ac:dyDescent="0.2">
      <c r="B14" s="38" t="s">
        <v>6</v>
      </c>
      <c r="C14" s="39" t="s">
        <v>7</v>
      </c>
      <c r="D14" s="38" t="s">
        <v>5</v>
      </c>
      <c r="E14" s="40">
        <f t="shared" ref="E14:E23" si="0">MEDIAN(F14:J14)</f>
        <v>15.73</v>
      </c>
      <c r="F14" s="41">
        <v>15.73</v>
      </c>
      <c r="G14" s="41" t="s">
        <v>65</v>
      </c>
      <c r="H14" s="41" t="s">
        <v>65</v>
      </c>
      <c r="I14" s="41" t="s">
        <v>65</v>
      </c>
      <c r="J14" s="41" t="s">
        <v>65</v>
      </c>
      <c r="K14" s="82"/>
      <c r="L14" s="83"/>
    </row>
    <row r="15" spans="2:12" s="19" customFormat="1" ht="11.25" x14ac:dyDescent="0.2">
      <c r="B15" s="38" t="s">
        <v>8</v>
      </c>
      <c r="C15" s="39" t="s">
        <v>9</v>
      </c>
      <c r="D15" s="38" t="s">
        <v>5</v>
      </c>
      <c r="E15" s="40">
        <f t="shared" si="0"/>
        <v>17</v>
      </c>
      <c r="F15" s="41">
        <v>17</v>
      </c>
      <c r="G15" s="41" t="s">
        <v>65</v>
      </c>
      <c r="H15" s="41" t="s">
        <v>65</v>
      </c>
      <c r="I15" s="41" t="s">
        <v>65</v>
      </c>
      <c r="J15" s="41" t="s">
        <v>65</v>
      </c>
      <c r="K15" s="82"/>
      <c r="L15" s="83"/>
    </row>
    <row r="16" spans="2:12" s="19" customFormat="1" ht="11.25" x14ac:dyDescent="0.2">
      <c r="B16" s="38" t="s">
        <v>10</v>
      </c>
      <c r="C16" s="39" t="s">
        <v>11</v>
      </c>
      <c r="D16" s="38" t="s">
        <v>5</v>
      </c>
      <c r="E16" s="40">
        <f t="shared" si="0"/>
        <v>34</v>
      </c>
      <c r="F16" s="41">
        <v>34</v>
      </c>
      <c r="G16" s="41" t="s">
        <v>65</v>
      </c>
      <c r="H16" s="41" t="s">
        <v>65</v>
      </c>
      <c r="I16" s="41" t="s">
        <v>65</v>
      </c>
      <c r="J16" s="41" t="s">
        <v>65</v>
      </c>
      <c r="K16" s="82"/>
      <c r="L16" s="83"/>
    </row>
    <row r="17" spans="2:12" s="19" customFormat="1" ht="11.25" x14ac:dyDescent="0.2">
      <c r="B17" s="38" t="s">
        <v>12</v>
      </c>
      <c r="C17" s="39" t="s">
        <v>13</v>
      </c>
      <c r="D17" s="38" t="s">
        <v>5</v>
      </c>
      <c r="E17" s="40">
        <f t="shared" si="0"/>
        <v>92.65</v>
      </c>
      <c r="F17" s="41">
        <v>92.65</v>
      </c>
      <c r="G17" s="41" t="s">
        <v>65</v>
      </c>
      <c r="H17" s="41" t="s">
        <v>65</v>
      </c>
      <c r="I17" s="41" t="s">
        <v>65</v>
      </c>
      <c r="J17" s="41" t="s">
        <v>65</v>
      </c>
      <c r="K17" s="82"/>
      <c r="L17" s="83"/>
    </row>
    <row r="18" spans="2:12" s="19" customFormat="1" ht="11.25" x14ac:dyDescent="0.2">
      <c r="B18" s="38" t="s">
        <v>14</v>
      </c>
      <c r="C18" s="39" t="s">
        <v>15</v>
      </c>
      <c r="D18" s="38" t="s">
        <v>5</v>
      </c>
      <c r="E18" s="40">
        <f t="shared" si="0"/>
        <v>149.6</v>
      </c>
      <c r="F18" s="41">
        <v>149.6</v>
      </c>
      <c r="G18" s="41" t="s">
        <v>65</v>
      </c>
      <c r="H18" s="41" t="s">
        <v>65</v>
      </c>
      <c r="I18" s="41" t="s">
        <v>65</v>
      </c>
      <c r="J18" s="41" t="s">
        <v>65</v>
      </c>
      <c r="K18" s="82"/>
      <c r="L18" s="83"/>
    </row>
    <row r="19" spans="2:12" s="19" customFormat="1" ht="11.25" x14ac:dyDescent="0.2">
      <c r="B19" s="38" t="s">
        <v>16</v>
      </c>
      <c r="C19" s="39" t="s">
        <v>17</v>
      </c>
      <c r="D19" s="38" t="s">
        <v>5</v>
      </c>
      <c r="E19" s="40">
        <f t="shared" si="0"/>
        <v>153</v>
      </c>
      <c r="F19" s="41">
        <v>153</v>
      </c>
      <c r="G19" s="41" t="s">
        <v>65</v>
      </c>
      <c r="H19" s="41" t="s">
        <v>65</v>
      </c>
      <c r="I19" s="41" t="s">
        <v>65</v>
      </c>
      <c r="J19" s="41" t="s">
        <v>65</v>
      </c>
      <c r="K19" s="82"/>
      <c r="L19" s="83"/>
    </row>
    <row r="20" spans="2:12" s="19" customFormat="1" ht="11.25" x14ac:dyDescent="0.2">
      <c r="B20" s="38" t="s">
        <v>18</v>
      </c>
      <c r="C20" s="39" t="s">
        <v>19</v>
      </c>
      <c r="D20" s="38" t="s">
        <v>5</v>
      </c>
      <c r="E20" s="40">
        <f t="shared" si="0"/>
        <v>148.75</v>
      </c>
      <c r="F20" s="41">
        <v>148.75</v>
      </c>
      <c r="G20" s="41" t="s">
        <v>65</v>
      </c>
      <c r="H20" s="41" t="s">
        <v>65</v>
      </c>
      <c r="I20" s="41" t="s">
        <v>65</v>
      </c>
      <c r="J20" s="41" t="s">
        <v>65</v>
      </c>
      <c r="K20" s="82"/>
      <c r="L20" s="83"/>
    </row>
    <row r="21" spans="2:12" s="19" customFormat="1" ht="11.25" x14ac:dyDescent="0.2">
      <c r="B21" s="38" t="s">
        <v>20</v>
      </c>
      <c r="C21" s="39" t="s">
        <v>21</v>
      </c>
      <c r="D21" s="38" t="s">
        <v>5</v>
      </c>
      <c r="E21" s="40">
        <f t="shared" si="0"/>
        <v>151.1</v>
      </c>
      <c r="F21" s="41">
        <v>151.1</v>
      </c>
      <c r="G21" s="41" t="s">
        <v>65</v>
      </c>
      <c r="H21" s="41" t="s">
        <v>65</v>
      </c>
      <c r="I21" s="41" t="s">
        <v>65</v>
      </c>
      <c r="J21" s="41" t="s">
        <v>65</v>
      </c>
      <c r="K21" s="82"/>
      <c r="L21" s="83"/>
    </row>
    <row r="22" spans="2:12" s="19" customFormat="1" ht="11.25" x14ac:dyDescent="0.2">
      <c r="B22" s="38" t="s">
        <v>22</v>
      </c>
      <c r="C22" s="39" t="s">
        <v>4</v>
      </c>
      <c r="D22" s="38" t="s">
        <v>5</v>
      </c>
      <c r="E22" s="40">
        <f t="shared" si="0"/>
        <v>7.16</v>
      </c>
      <c r="F22" s="41">
        <v>7.16</v>
      </c>
      <c r="G22" s="41" t="s">
        <v>65</v>
      </c>
      <c r="H22" s="41" t="s">
        <v>65</v>
      </c>
      <c r="I22" s="41" t="s">
        <v>65</v>
      </c>
      <c r="J22" s="41" t="s">
        <v>65</v>
      </c>
      <c r="K22" s="82"/>
      <c r="L22" s="83"/>
    </row>
    <row r="23" spans="2:12" s="19" customFormat="1" ht="11.25" x14ac:dyDescent="0.2">
      <c r="B23" s="38" t="s">
        <v>23</v>
      </c>
      <c r="C23" s="39" t="s">
        <v>24</v>
      </c>
      <c r="D23" s="38" t="s">
        <v>5</v>
      </c>
      <c r="E23" s="40">
        <f t="shared" si="0"/>
        <v>18.79</v>
      </c>
      <c r="F23" s="41">
        <v>18.79</v>
      </c>
      <c r="G23" s="41" t="s">
        <v>65</v>
      </c>
      <c r="H23" s="41" t="s">
        <v>65</v>
      </c>
      <c r="I23" s="41" t="s">
        <v>65</v>
      </c>
      <c r="J23" s="41" t="s">
        <v>65</v>
      </c>
      <c r="K23" s="82"/>
      <c r="L23" s="83"/>
    </row>
    <row r="24" spans="2:12" s="19" customFormat="1" ht="12" thickBot="1" x14ac:dyDescent="0.25">
      <c r="B24" s="42"/>
      <c r="C24" s="43"/>
      <c r="D24" s="44"/>
      <c r="E24" s="45"/>
      <c r="F24" s="45"/>
      <c r="G24" s="45"/>
      <c r="H24" s="45"/>
      <c r="I24" s="45"/>
      <c r="J24" s="46"/>
      <c r="K24" s="82"/>
      <c r="L24" s="83"/>
    </row>
    <row r="25" spans="2:12" s="19" customFormat="1" ht="15.75" customHeight="1" thickTop="1" thickBot="1" x14ac:dyDescent="0.25">
      <c r="B25" s="112" t="s">
        <v>71</v>
      </c>
      <c r="C25" s="113"/>
      <c r="D25" s="113"/>
      <c r="E25" s="113"/>
      <c r="F25" s="113"/>
      <c r="G25" s="113"/>
      <c r="H25" s="113"/>
      <c r="I25" s="113"/>
      <c r="J25" s="114"/>
      <c r="K25" s="82"/>
      <c r="L25" s="83"/>
    </row>
    <row r="26" spans="2:12" s="19" customFormat="1" ht="15.75" thickTop="1" x14ac:dyDescent="0.2">
      <c r="B26" s="25"/>
      <c r="C26" s="26"/>
      <c r="D26" s="26"/>
      <c r="E26" s="27"/>
      <c r="F26" s="27"/>
      <c r="G26" s="27"/>
      <c r="H26" s="27"/>
      <c r="I26" s="27"/>
      <c r="J26" s="28"/>
      <c r="K26" s="82"/>
      <c r="L26" s="83"/>
    </row>
    <row r="27" spans="2:12" s="19" customFormat="1" ht="30" x14ac:dyDescent="0.2">
      <c r="B27" s="88" t="s">
        <v>62</v>
      </c>
      <c r="C27" s="89"/>
      <c r="D27" s="90"/>
      <c r="E27" s="91" t="s">
        <v>63</v>
      </c>
      <c r="F27" s="59" t="s">
        <v>114</v>
      </c>
      <c r="G27" s="59" t="s">
        <v>110</v>
      </c>
      <c r="H27" s="29" t="s">
        <v>100</v>
      </c>
      <c r="I27" s="29" t="s">
        <v>101</v>
      </c>
      <c r="J27" s="30" t="s">
        <v>102</v>
      </c>
      <c r="K27" s="82"/>
      <c r="L27" s="83"/>
    </row>
    <row r="28" spans="2:12" ht="23.25" customHeight="1" x14ac:dyDescent="0.2">
      <c r="B28" s="94" t="s">
        <v>64</v>
      </c>
      <c r="C28" s="95"/>
      <c r="D28" s="96"/>
      <c r="E28" s="92"/>
      <c r="F28" s="60" t="s">
        <v>136</v>
      </c>
      <c r="G28" s="60" t="s">
        <v>131</v>
      </c>
      <c r="H28" s="60" t="s">
        <v>115</v>
      </c>
      <c r="I28" s="60" t="s">
        <v>134</v>
      </c>
      <c r="J28" s="32" t="s">
        <v>128</v>
      </c>
      <c r="K28" s="84"/>
      <c r="L28" s="85"/>
    </row>
    <row r="29" spans="2:12" ht="15.75" customHeight="1" x14ac:dyDescent="0.2">
      <c r="B29" s="94" t="s">
        <v>66</v>
      </c>
      <c r="C29" s="95"/>
      <c r="D29" s="96"/>
      <c r="E29" s="92"/>
      <c r="F29" s="60" t="s">
        <v>133</v>
      </c>
      <c r="G29" s="60" t="s">
        <v>94</v>
      </c>
      <c r="H29" s="60" t="s">
        <v>65</v>
      </c>
      <c r="I29" s="60" t="s">
        <v>65</v>
      </c>
      <c r="J29" s="33" t="s">
        <v>125</v>
      </c>
      <c r="K29" s="84"/>
      <c r="L29" s="85"/>
    </row>
    <row r="30" spans="2:12" ht="15" x14ac:dyDescent="0.2">
      <c r="B30" s="94" t="s">
        <v>67</v>
      </c>
      <c r="C30" s="95"/>
      <c r="D30" s="96"/>
      <c r="E30" s="92"/>
      <c r="F30" s="60" t="s">
        <v>132</v>
      </c>
      <c r="G30" s="60" t="s">
        <v>95</v>
      </c>
      <c r="H30" s="60" t="s">
        <v>130</v>
      </c>
      <c r="I30" s="60" t="s">
        <v>135</v>
      </c>
      <c r="J30" s="33" t="s">
        <v>129</v>
      </c>
      <c r="K30" s="84"/>
      <c r="L30" s="85"/>
    </row>
    <row r="31" spans="2:12" ht="15.75" thickBot="1" x14ac:dyDescent="0.25">
      <c r="B31" s="34" t="s">
        <v>68</v>
      </c>
      <c r="C31" s="35" t="s">
        <v>69</v>
      </c>
      <c r="D31" s="36" t="s">
        <v>70</v>
      </c>
      <c r="E31" s="93"/>
      <c r="F31" s="70" t="s">
        <v>105</v>
      </c>
      <c r="G31" s="68"/>
      <c r="H31" s="70" t="s">
        <v>105</v>
      </c>
      <c r="I31" s="70" t="s">
        <v>105</v>
      </c>
      <c r="J31" s="68" t="s">
        <v>65</v>
      </c>
      <c r="K31" s="84"/>
      <c r="L31" s="85"/>
    </row>
    <row r="32" spans="2:12" s="19" customFormat="1" ht="15" customHeight="1" thickTop="1" x14ac:dyDescent="0.2">
      <c r="B32" s="38" t="s">
        <v>42</v>
      </c>
      <c r="C32" s="39" t="s">
        <v>33</v>
      </c>
      <c r="D32" s="38" t="s">
        <v>5</v>
      </c>
      <c r="E32" s="40">
        <f t="shared" ref="E32:E57" si="1">MEDIAN(F32:J32)</f>
        <v>1005.72</v>
      </c>
      <c r="F32" s="41"/>
      <c r="G32" s="41"/>
      <c r="H32" s="41"/>
      <c r="I32" s="41"/>
      <c r="J32" s="41">
        <v>1005.72</v>
      </c>
      <c r="K32" s="82"/>
      <c r="L32" s="83"/>
    </row>
    <row r="33" spans="1:12" s="19" customFormat="1" ht="14.25" customHeight="1" x14ac:dyDescent="0.2">
      <c r="A33" s="19">
        <v>5.8</v>
      </c>
      <c r="B33" s="38" t="s">
        <v>43</v>
      </c>
      <c r="C33" s="39" t="s">
        <v>39</v>
      </c>
      <c r="D33" s="38" t="s">
        <v>5</v>
      </c>
      <c r="E33" s="40">
        <f t="shared" si="1"/>
        <v>6380.44</v>
      </c>
      <c r="F33" s="41"/>
      <c r="G33" s="41"/>
      <c r="H33" s="41"/>
      <c r="I33" s="41"/>
      <c r="J33" s="41">
        <v>6380.44</v>
      </c>
      <c r="K33" s="82"/>
      <c r="L33" s="83"/>
    </row>
    <row r="34" spans="1:12" s="19" customFormat="1" ht="14.25" customHeight="1" x14ac:dyDescent="0.2">
      <c r="A34" s="19">
        <v>5.8</v>
      </c>
      <c r="B34" s="38" t="s">
        <v>44</v>
      </c>
      <c r="C34" s="39" t="s">
        <v>38</v>
      </c>
      <c r="D34" s="38" t="s">
        <v>5</v>
      </c>
      <c r="E34" s="40">
        <f t="shared" si="1"/>
        <v>7012.57</v>
      </c>
      <c r="F34" s="41"/>
      <c r="G34" s="41"/>
      <c r="H34" s="41"/>
      <c r="I34" s="41"/>
      <c r="J34" s="41">
        <v>7012.57</v>
      </c>
      <c r="K34" s="82"/>
      <c r="L34" s="83"/>
    </row>
    <row r="35" spans="1:12" s="19" customFormat="1" ht="14.25" customHeight="1" x14ac:dyDescent="0.2">
      <c r="A35" s="19">
        <v>3</v>
      </c>
      <c r="B35" s="38" t="s">
        <v>45</v>
      </c>
      <c r="C35" s="39" t="s">
        <v>41</v>
      </c>
      <c r="D35" s="38" t="s">
        <v>5</v>
      </c>
      <c r="E35" s="40">
        <f t="shared" si="1"/>
        <v>4518.33</v>
      </c>
      <c r="F35" s="41"/>
      <c r="G35" s="41"/>
      <c r="H35" s="41"/>
      <c r="I35" s="41"/>
      <c r="J35" s="41">
        <f>J$54*$A35</f>
        <v>4518.33</v>
      </c>
      <c r="K35" s="82"/>
      <c r="L35" s="83"/>
    </row>
    <row r="36" spans="1:12" s="19" customFormat="1" ht="14.25" customHeight="1" x14ac:dyDescent="0.2">
      <c r="A36" s="19">
        <v>1.4</v>
      </c>
      <c r="B36" s="38" t="s">
        <v>46</v>
      </c>
      <c r="C36" s="39" t="s">
        <v>27</v>
      </c>
      <c r="D36" s="38" t="s">
        <v>5</v>
      </c>
      <c r="E36" s="40">
        <f t="shared" si="1"/>
        <v>798.93099999999981</v>
      </c>
      <c r="F36" s="41"/>
      <c r="G36" s="41">
        <f>G$52*$A36</f>
        <v>793.16999999999985</v>
      </c>
      <c r="H36" s="41"/>
      <c r="I36" s="41"/>
      <c r="J36" s="41">
        <f>J$52*$A36</f>
        <v>804.69199999999989</v>
      </c>
      <c r="K36" s="82"/>
      <c r="L36" s="83"/>
    </row>
    <row r="37" spans="1:12" s="19" customFormat="1" ht="14.25" customHeight="1" x14ac:dyDescent="0.2">
      <c r="A37" s="19">
        <v>2.6</v>
      </c>
      <c r="B37" s="38" t="s">
        <v>47</v>
      </c>
      <c r="C37" s="39" t="s">
        <v>28</v>
      </c>
      <c r="D37" s="38" t="s">
        <v>5</v>
      </c>
      <c r="E37" s="40">
        <f t="shared" si="1"/>
        <v>1483.7289999999998</v>
      </c>
      <c r="F37" s="41"/>
      <c r="G37" s="41">
        <f>G$52*$A37</f>
        <v>1473.03</v>
      </c>
      <c r="H37" s="41"/>
      <c r="I37" s="41"/>
      <c r="J37" s="41">
        <f t="shared" ref="G37:J39" si="2">J$52*$A37</f>
        <v>1494.4279999999999</v>
      </c>
      <c r="K37" s="82"/>
      <c r="L37" s="83"/>
    </row>
    <row r="38" spans="1:12" s="19" customFormat="1" ht="14.25" customHeight="1" x14ac:dyDescent="0.2">
      <c r="A38" s="19">
        <v>5.05</v>
      </c>
      <c r="B38" s="38" t="s">
        <v>48</v>
      </c>
      <c r="C38" s="39" t="s">
        <v>29</v>
      </c>
      <c r="D38" s="38" t="s">
        <v>5</v>
      </c>
      <c r="E38" s="40">
        <f t="shared" si="1"/>
        <v>2881.8582499999998</v>
      </c>
      <c r="F38" s="41"/>
      <c r="G38" s="41">
        <f t="shared" si="2"/>
        <v>2861.0774999999999</v>
      </c>
      <c r="H38" s="41"/>
      <c r="I38" s="41"/>
      <c r="J38" s="41">
        <f t="shared" si="2"/>
        <v>2902.6389999999997</v>
      </c>
      <c r="K38" s="82"/>
      <c r="L38" s="83"/>
    </row>
    <row r="39" spans="1:12" s="19" customFormat="1" ht="14.25" customHeight="1" x14ac:dyDescent="0.2">
      <c r="A39" s="19">
        <v>6</v>
      </c>
      <c r="B39" s="38" t="s">
        <v>50</v>
      </c>
      <c r="C39" s="39" t="s">
        <v>26</v>
      </c>
      <c r="D39" s="38" t="s">
        <v>5</v>
      </c>
      <c r="E39" s="40">
        <f t="shared" si="1"/>
        <v>3423.99</v>
      </c>
      <c r="F39" s="41"/>
      <c r="G39" s="41">
        <f t="shared" si="2"/>
        <v>3399.2999999999997</v>
      </c>
      <c r="H39" s="41"/>
      <c r="I39" s="41"/>
      <c r="J39" s="41">
        <f t="shared" si="2"/>
        <v>3448.68</v>
      </c>
      <c r="K39" s="82"/>
      <c r="L39" s="83"/>
    </row>
    <row r="40" spans="1:12" s="19" customFormat="1" ht="14.25" customHeight="1" x14ac:dyDescent="0.2">
      <c r="A40" s="19">
        <v>5.9</v>
      </c>
      <c r="B40" s="38" t="s">
        <v>51</v>
      </c>
      <c r="C40" s="39" t="s">
        <v>35</v>
      </c>
      <c r="D40" s="38" t="s">
        <v>5</v>
      </c>
      <c r="E40" s="40">
        <f t="shared" si="1"/>
        <v>4286.7630000000008</v>
      </c>
      <c r="F40" s="41"/>
      <c r="G40" s="41"/>
      <c r="H40" s="41"/>
      <c r="I40" s="41"/>
      <c r="J40" s="41">
        <f>J$53*$A40</f>
        <v>4286.7630000000008</v>
      </c>
      <c r="K40" s="82"/>
      <c r="L40" s="83"/>
    </row>
    <row r="41" spans="1:12" s="19" customFormat="1" ht="14.25" customHeight="1" x14ac:dyDescent="0.2">
      <c r="A41" s="19">
        <v>7</v>
      </c>
      <c r="B41" s="38" t="s">
        <v>52</v>
      </c>
      <c r="C41" s="39" t="s">
        <v>40</v>
      </c>
      <c r="D41" s="38" t="s">
        <v>5</v>
      </c>
      <c r="E41" s="40">
        <f t="shared" si="1"/>
        <v>10542.769999999999</v>
      </c>
      <c r="F41" s="41"/>
      <c r="G41" s="41"/>
      <c r="H41" s="41"/>
      <c r="I41" s="41"/>
      <c r="J41" s="41">
        <f>J$54*$A41</f>
        <v>10542.769999999999</v>
      </c>
      <c r="K41" s="82"/>
      <c r="L41" s="83"/>
    </row>
    <row r="42" spans="1:12" s="19" customFormat="1" ht="14.25" customHeight="1" x14ac:dyDescent="0.2">
      <c r="A42" s="19">
        <v>6</v>
      </c>
      <c r="B42" s="38" t="s">
        <v>53</v>
      </c>
      <c r="C42" s="39" t="s">
        <v>34</v>
      </c>
      <c r="D42" s="38" t="s">
        <v>5</v>
      </c>
      <c r="E42" s="40">
        <f t="shared" si="1"/>
        <v>4359.42</v>
      </c>
      <c r="F42" s="41"/>
      <c r="G42" s="41"/>
      <c r="H42" s="41"/>
      <c r="I42" s="41"/>
      <c r="J42" s="41">
        <f>J$53*$A42</f>
        <v>4359.42</v>
      </c>
      <c r="K42" s="82"/>
      <c r="L42" s="83"/>
    </row>
    <row r="43" spans="1:12" s="19" customFormat="1" ht="14.25" customHeight="1" x14ac:dyDescent="0.2">
      <c r="A43" s="19">
        <v>4.5999999999999996</v>
      </c>
      <c r="B43" s="38" t="s">
        <v>54</v>
      </c>
      <c r="C43" s="39" t="s">
        <v>37</v>
      </c>
      <c r="D43" s="38" t="s">
        <v>5</v>
      </c>
      <c r="E43" s="40">
        <f t="shared" si="1"/>
        <v>5926.94</v>
      </c>
      <c r="F43" s="41"/>
      <c r="G43" s="41"/>
      <c r="H43" s="41"/>
      <c r="I43" s="41"/>
      <c r="J43" s="41">
        <v>5926.94</v>
      </c>
      <c r="K43" s="82"/>
      <c r="L43" s="83"/>
    </row>
    <row r="44" spans="1:12" s="19" customFormat="1" ht="14.25" customHeight="1" x14ac:dyDescent="0.2">
      <c r="A44" s="19">
        <v>1.55</v>
      </c>
      <c r="B44" s="38" t="s">
        <v>55</v>
      </c>
      <c r="C44" s="39" t="s">
        <v>32</v>
      </c>
      <c r="D44" s="38" t="s">
        <v>5</v>
      </c>
      <c r="E44" s="40">
        <f t="shared" si="1"/>
        <v>3757.7062500000002</v>
      </c>
      <c r="F44" s="41"/>
      <c r="G44" s="41">
        <f>G$52*$A44</f>
        <v>878.15249999999992</v>
      </c>
      <c r="H44" s="41"/>
      <c r="I44" s="41"/>
      <c r="J44" s="41">
        <v>6637.26</v>
      </c>
      <c r="K44" s="82"/>
      <c r="L44" s="83"/>
    </row>
    <row r="45" spans="1:12" s="19" customFormat="1" ht="14.25" customHeight="1" x14ac:dyDescent="0.2">
      <c r="A45" s="19">
        <v>3.4</v>
      </c>
      <c r="B45" s="38" t="s">
        <v>56</v>
      </c>
      <c r="C45" s="39" t="s">
        <v>31</v>
      </c>
      <c r="D45" s="38" t="s">
        <v>5</v>
      </c>
      <c r="E45" s="40">
        <f t="shared" si="1"/>
        <v>4281.7650000000003</v>
      </c>
      <c r="F45" s="41"/>
      <c r="G45" s="41">
        <f t="shared" ref="G44:G46" si="3">G$52*$A45</f>
        <v>1926.2699999999998</v>
      </c>
      <c r="H45" s="41"/>
      <c r="I45" s="41"/>
      <c r="J45" s="41">
        <v>6637.26</v>
      </c>
      <c r="K45" s="82"/>
      <c r="L45" s="83"/>
    </row>
    <row r="46" spans="1:12" s="19" customFormat="1" ht="14.25" customHeight="1" x14ac:dyDescent="0.2">
      <c r="A46" s="19">
        <v>4.5999999999999996</v>
      </c>
      <c r="B46" s="38" t="s">
        <v>57</v>
      </c>
      <c r="C46" s="39" t="s">
        <v>30</v>
      </c>
      <c r="D46" s="38" t="s">
        <v>5</v>
      </c>
      <c r="E46" s="40">
        <f t="shared" si="1"/>
        <v>4621.6949999999997</v>
      </c>
      <c r="F46" s="41"/>
      <c r="G46" s="41">
        <f t="shared" si="3"/>
        <v>2606.1299999999997</v>
      </c>
      <c r="H46" s="41"/>
      <c r="I46" s="41"/>
      <c r="J46" s="41">
        <v>6637.26</v>
      </c>
      <c r="K46" s="82"/>
      <c r="L46" s="83"/>
    </row>
    <row r="47" spans="1:12" s="19" customFormat="1" ht="14.25" customHeight="1" x14ac:dyDescent="0.2">
      <c r="A47" s="19">
        <v>4.92</v>
      </c>
      <c r="B47" s="38" t="s">
        <v>58</v>
      </c>
      <c r="C47" s="39" t="s">
        <v>36</v>
      </c>
      <c r="D47" s="38" t="s">
        <v>5</v>
      </c>
      <c r="E47" s="40">
        <f t="shared" si="1"/>
        <v>8569.9699999999993</v>
      </c>
      <c r="F47" s="41"/>
      <c r="G47" s="41"/>
      <c r="H47" s="41"/>
      <c r="I47" s="41"/>
      <c r="J47" s="41">
        <v>8569.9699999999993</v>
      </c>
      <c r="K47" s="82"/>
      <c r="L47" s="83"/>
    </row>
    <row r="48" spans="1:12" s="19" customFormat="1" ht="14.25" customHeight="1" x14ac:dyDescent="0.2">
      <c r="A48" s="19">
        <v>5.7</v>
      </c>
      <c r="B48" s="38" t="s">
        <v>86</v>
      </c>
      <c r="C48" s="39" t="s">
        <v>87</v>
      </c>
      <c r="D48" s="38" t="s">
        <v>5</v>
      </c>
      <c r="E48" s="40">
        <f t="shared" si="1"/>
        <v>3252.7905000000001</v>
      </c>
      <c r="F48" s="41"/>
      <c r="G48" s="41">
        <f t="shared" ref="G48:J51" si="4">G$52*$A48</f>
        <v>3229.335</v>
      </c>
      <c r="H48" s="41"/>
      <c r="I48" s="41"/>
      <c r="J48" s="41">
        <f t="shared" si="4"/>
        <v>3276.2460000000001</v>
      </c>
      <c r="K48" s="82"/>
      <c r="L48" s="83"/>
    </row>
    <row r="49" spans="1:12" s="19" customFormat="1" ht="14.25" customHeight="1" x14ac:dyDescent="0.2">
      <c r="A49" s="19">
        <v>3.5</v>
      </c>
      <c r="B49" s="38" t="s">
        <v>88</v>
      </c>
      <c r="C49" s="39" t="s">
        <v>89</v>
      </c>
      <c r="D49" s="38" t="s">
        <v>5</v>
      </c>
      <c r="E49" s="40">
        <f t="shared" si="1"/>
        <v>1997.3274999999999</v>
      </c>
      <c r="F49" s="41"/>
      <c r="G49" s="41">
        <f t="shared" si="4"/>
        <v>1982.9249999999997</v>
      </c>
      <c r="H49" s="41"/>
      <c r="I49" s="41"/>
      <c r="J49" s="41">
        <f t="shared" si="4"/>
        <v>2011.73</v>
      </c>
      <c r="K49" s="82"/>
      <c r="L49" s="83"/>
    </row>
    <row r="50" spans="1:12" s="19" customFormat="1" ht="14.25" customHeight="1" x14ac:dyDescent="0.2">
      <c r="A50" s="19">
        <v>1.5</v>
      </c>
      <c r="B50" s="38" t="s">
        <v>90</v>
      </c>
      <c r="C50" s="39" t="s">
        <v>91</v>
      </c>
      <c r="D50" s="38" t="s">
        <v>5</v>
      </c>
      <c r="E50" s="40">
        <f t="shared" si="1"/>
        <v>855.99749999999995</v>
      </c>
      <c r="F50" s="41"/>
      <c r="G50" s="41">
        <f t="shared" si="4"/>
        <v>849.82499999999993</v>
      </c>
      <c r="H50" s="41"/>
      <c r="I50" s="41"/>
      <c r="J50" s="41">
        <f t="shared" si="4"/>
        <v>862.17</v>
      </c>
      <c r="K50" s="82"/>
      <c r="L50" s="83"/>
    </row>
    <row r="51" spans="1:12" s="19" customFormat="1" ht="14.25" customHeight="1" x14ac:dyDescent="0.2">
      <c r="A51" s="19">
        <v>2.4</v>
      </c>
      <c r="B51" s="38" t="s">
        <v>92</v>
      </c>
      <c r="C51" s="39" t="s">
        <v>93</v>
      </c>
      <c r="D51" s="38" t="s">
        <v>5</v>
      </c>
      <c r="E51" s="40">
        <f t="shared" si="1"/>
        <v>1369.596</v>
      </c>
      <c r="F51" s="41"/>
      <c r="G51" s="41">
        <f t="shared" si="4"/>
        <v>1359.7199999999998</v>
      </c>
      <c r="H51" s="41"/>
      <c r="I51" s="41"/>
      <c r="J51" s="41">
        <f t="shared" si="4"/>
        <v>1379.472</v>
      </c>
      <c r="K51" s="82"/>
      <c r="L51" s="83"/>
    </row>
    <row r="52" spans="1:12" s="71" customFormat="1" ht="22.5" hidden="1" x14ac:dyDescent="0.2">
      <c r="B52" s="72"/>
      <c r="C52" s="73" t="s">
        <v>99</v>
      </c>
      <c r="D52" s="72" t="s">
        <v>25</v>
      </c>
      <c r="E52" s="74">
        <f t="shared" si="1"/>
        <v>570.66499999999996</v>
      </c>
      <c r="F52" s="69"/>
      <c r="G52" s="69">
        <v>566.54999999999995</v>
      </c>
      <c r="H52" s="69"/>
      <c r="I52" s="69"/>
      <c r="J52" s="69">
        <v>574.78</v>
      </c>
      <c r="K52" s="86"/>
      <c r="L52" s="87"/>
    </row>
    <row r="53" spans="1:12" s="71" customFormat="1" ht="22.5" hidden="1" x14ac:dyDescent="0.2">
      <c r="B53" s="72"/>
      <c r="C53" s="73" t="s">
        <v>111</v>
      </c>
      <c r="D53" s="72"/>
      <c r="E53" s="74">
        <f t="shared" si="1"/>
        <v>726.57</v>
      </c>
      <c r="F53" s="69"/>
      <c r="G53" s="69"/>
      <c r="H53" s="69"/>
      <c r="I53" s="69"/>
      <c r="J53" s="69">
        <v>726.57</v>
      </c>
      <c r="K53" s="86"/>
      <c r="L53" s="87"/>
    </row>
    <row r="54" spans="1:12" s="71" customFormat="1" ht="22.5" hidden="1" x14ac:dyDescent="0.2">
      <c r="B54" s="72"/>
      <c r="C54" s="73" t="s">
        <v>112</v>
      </c>
      <c r="D54" s="72"/>
      <c r="E54" s="74">
        <f t="shared" si="1"/>
        <v>1506.11</v>
      </c>
      <c r="F54" s="69"/>
      <c r="G54" s="69"/>
      <c r="H54" s="69"/>
      <c r="I54" s="69"/>
      <c r="J54" s="69">
        <v>1506.11</v>
      </c>
      <c r="K54" s="86"/>
      <c r="L54" s="87"/>
    </row>
    <row r="55" spans="1:12" s="71" customFormat="1" ht="22.5" hidden="1" x14ac:dyDescent="0.2">
      <c r="B55" s="72"/>
      <c r="C55" s="73" t="s">
        <v>113</v>
      </c>
      <c r="D55" s="72"/>
      <c r="E55" s="74">
        <f t="shared" si="1"/>
        <v>944.29</v>
      </c>
      <c r="F55" s="69"/>
      <c r="G55" s="69">
        <v>944.29</v>
      </c>
      <c r="H55" s="69"/>
      <c r="I55" s="69"/>
      <c r="J55" s="69"/>
      <c r="K55" s="86"/>
      <c r="L55" s="87"/>
    </row>
    <row r="56" spans="1:12" s="19" customFormat="1" ht="22.5" x14ac:dyDescent="0.2">
      <c r="B56" s="38" t="s">
        <v>97</v>
      </c>
      <c r="C56" s="39" t="s">
        <v>103</v>
      </c>
      <c r="D56" s="38" t="s">
        <v>25</v>
      </c>
      <c r="E56" s="40">
        <f t="shared" si="1"/>
        <v>193</v>
      </c>
      <c r="F56" s="41"/>
      <c r="G56" s="41"/>
      <c r="H56" s="41"/>
      <c r="I56" s="41"/>
      <c r="J56" s="41">
        <v>193</v>
      </c>
      <c r="K56" s="82"/>
      <c r="L56" s="83"/>
    </row>
    <row r="57" spans="1:12" s="19" customFormat="1" ht="16.5" customHeight="1" x14ac:dyDescent="0.2">
      <c r="B57" s="38" t="s">
        <v>98</v>
      </c>
      <c r="C57" s="39" t="s">
        <v>104</v>
      </c>
      <c r="D57" s="38" t="s">
        <v>5</v>
      </c>
      <c r="E57" s="40">
        <f t="shared" si="1"/>
        <v>332.55</v>
      </c>
      <c r="F57" s="41"/>
      <c r="G57" s="41">
        <v>332.55</v>
      </c>
      <c r="H57" s="41"/>
      <c r="I57" s="41"/>
      <c r="J57" s="41"/>
      <c r="K57" s="82"/>
      <c r="L57" s="83"/>
    </row>
    <row r="58" spans="1:12" s="19" customFormat="1" ht="22.5" x14ac:dyDescent="0.2">
      <c r="B58" s="38" t="s">
        <v>139</v>
      </c>
      <c r="C58" s="39" t="s">
        <v>140</v>
      </c>
      <c r="D58" s="38" t="s">
        <v>25</v>
      </c>
      <c r="E58" s="40">
        <f t="shared" ref="E58" si="5">MEDIAN(F58:J58)</f>
        <v>164.93</v>
      </c>
      <c r="F58" s="41"/>
      <c r="G58" s="41"/>
      <c r="H58" s="41"/>
      <c r="I58" s="41"/>
      <c r="J58" s="41">
        <v>164.93</v>
      </c>
      <c r="K58" s="82"/>
      <c r="L58" s="83"/>
    </row>
    <row r="59" spans="1:12" ht="15.75" thickBot="1" x14ac:dyDescent="0.25">
      <c r="B59" s="25"/>
      <c r="C59" s="26"/>
      <c r="D59" s="26"/>
      <c r="E59" s="27"/>
      <c r="F59" s="27"/>
      <c r="G59" s="27"/>
      <c r="H59" s="27"/>
      <c r="I59" s="27"/>
      <c r="J59" s="28"/>
      <c r="K59" s="82"/>
      <c r="L59" s="85"/>
    </row>
    <row r="60" spans="1:12" ht="15.75" thickTop="1" thickBot="1" x14ac:dyDescent="0.25">
      <c r="B60" s="112" t="s">
        <v>74</v>
      </c>
      <c r="C60" s="113"/>
      <c r="D60" s="113"/>
      <c r="E60" s="113"/>
      <c r="F60" s="113"/>
      <c r="G60" s="113"/>
      <c r="H60" s="113"/>
      <c r="I60" s="113"/>
      <c r="J60" s="114"/>
      <c r="K60" s="78"/>
      <c r="L60" s="85"/>
    </row>
    <row r="61" spans="1:12" ht="15.75" thickTop="1" x14ac:dyDescent="0.2">
      <c r="B61" s="25"/>
      <c r="C61" s="26"/>
      <c r="D61" s="26"/>
      <c r="E61" s="27"/>
      <c r="F61" s="27"/>
      <c r="G61" s="27"/>
      <c r="H61" s="27"/>
      <c r="I61" s="27"/>
      <c r="J61" s="28"/>
      <c r="K61" s="78"/>
      <c r="L61" s="85"/>
    </row>
    <row r="62" spans="1:12" x14ac:dyDescent="0.2">
      <c r="B62" s="88" t="s">
        <v>62</v>
      </c>
      <c r="C62" s="89"/>
      <c r="D62" s="90"/>
      <c r="E62" s="91" t="s">
        <v>63</v>
      </c>
      <c r="F62" s="29" t="s">
        <v>84</v>
      </c>
      <c r="G62" s="29" t="s">
        <v>65</v>
      </c>
      <c r="H62" s="29" t="s">
        <v>65</v>
      </c>
      <c r="I62" s="29" t="s">
        <v>65</v>
      </c>
      <c r="J62" s="29" t="s">
        <v>65</v>
      </c>
      <c r="K62" s="78"/>
      <c r="L62" s="85"/>
    </row>
    <row r="63" spans="1:12" x14ac:dyDescent="0.2">
      <c r="B63" s="94" t="s">
        <v>64</v>
      </c>
      <c r="C63" s="95"/>
      <c r="D63" s="96"/>
      <c r="E63" s="92"/>
      <c r="F63" s="31" t="s">
        <v>126</v>
      </c>
      <c r="G63" s="31" t="s">
        <v>65</v>
      </c>
      <c r="H63" s="31" t="s">
        <v>65</v>
      </c>
      <c r="I63" s="31" t="s">
        <v>65</v>
      </c>
      <c r="J63" s="31" t="s">
        <v>65</v>
      </c>
      <c r="K63" s="78"/>
      <c r="L63" s="85"/>
    </row>
    <row r="64" spans="1:12" x14ac:dyDescent="0.2">
      <c r="B64" s="94" t="s">
        <v>66</v>
      </c>
      <c r="C64" s="95"/>
      <c r="D64" s="96"/>
      <c r="E64" s="92"/>
      <c r="F64" s="31" t="s">
        <v>85</v>
      </c>
      <c r="G64" s="31" t="s">
        <v>65</v>
      </c>
      <c r="H64" s="31" t="s">
        <v>65</v>
      </c>
      <c r="I64" s="31" t="s">
        <v>65</v>
      </c>
      <c r="J64" s="31" t="s">
        <v>65</v>
      </c>
      <c r="K64" s="78"/>
      <c r="L64" s="85"/>
    </row>
    <row r="65" spans="2:12" x14ac:dyDescent="0.2">
      <c r="B65" s="94" t="s">
        <v>67</v>
      </c>
      <c r="C65" s="95"/>
      <c r="D65" s="96"/>
      <c r="E65" s="92"/>
      <c r="F65" s="31" t="s">
        <v>127</v>
      </c>
      <c r="G65" s="31" t="s">
        <v>65</v>
      </c>
      <c r="H65" s="31" t="s">
        <v>65</v>
      </c>
      <c r="I65" s="31" t="s">
        <v>65</v>
      </c>
      <c r="J65" s="31" t="s">
        <v>65</v>
      </c>
      <c r="K65" s="78"/>
      <c r="L65" s="85"/>
    </row>
    <row r="66" spans="2:12" ht="15" thickBot="1" x14ac:dyDescent="0.25">
      <c r="B66" s="34" t="s">
        <v>68</v>
      </c>
      <c r="C66" s="35" t="s">
        <v>69</v>
      </c>
      <c r="D66" s="36" t="s">
        <v>70</v>
      </c>
      <c r="E66" s="93"/>
      <c r="F66" s="37" t="s">
        <v>65</v>
      </c>
      <c r="G66" s="37" t="s">
        <v>65</v>
      </c>
      <c r="H66" s="37" t="s">
        <v>65</v>
      </c>
      <c r="I66" s="37" t="s">
        <v>65</v>
      </c>
      <c r="J66" s="37" t="s">
        <v>65</v>
      </c>
      <c r="K66" s="78"/>
      <c r="L66" s="85"/>
    </row>
    <row r="67" spans="2:12" s="19" customFormat="1" ht="15" customHeight="1" thickTop="1" x14ac:dyDescent="0.2">
      <c r="B67" s="38" t="s">
        <v>61</v>
      </c>
      <c r="C67" s="39" t="s">
        <v>80</v>
      </c>
      <c r="D67" s="38" t="s">
        <v>25</v>
      </c>
      <c r="E67" s="40">
        <f t="shared" ref="E67" si="6">MEDIAN(F67:J67)</f>
        <v>1126</v>
      </c>
      <c r="F67" s="41">
        <v>1126</v>
      </c>
      <c r="G67" s="41" t="s">
        <v>65</v>
      </c>
      <c r="H67" s="41" t="s">
        <v>65</v>
      </c>
      <c r="I67" s="41" t="s">
        <v>65</v>
      </c>
      <c r="J67" s="41" t="s">
        <v>65</v>
      </c>
      <c r="K67" s="82"/>
      <c r="L67" s="83"/>
    </row>
    <row r="68" spans="2:12" x14ac:dyDescent="0.2">
      <c r="B68" s="20"/>
      <c r="C68" s="21"/>
      <c r="D68" s="22"/>
      <c r="E68" s="23"/>
      <c r="F68" s="23"/>
      <c r="G68" s="23"/>
      <c r="H68" s="23"/>
      <c r="I68" s="23"/>
      <c r="J68" s="24"/>
      <c r="K68" s="78"/>
      <c r="L68" s="79"/>
    </row>
    <row r="69" spans="2:12" x14ac:dyDescent="0.2">
      <c r="B69" s="101" t="s">
        <v>137</v>
      </c>
      <c r="C69" s="97" t="s">
        <v>138</v>
      </c>
      <c r="D69" s="97"/>
      <c r="E69" s="97"/>
      <c r="F69" s="97"/>
      <c r="G69" s="97"/>
      <c r="H69" s="97"/>
      <c r="I69" s="97"/>
      <c r="J69" s="97"/>
      <c r="K69" s="97"/>
      <c r="L69" s="98"/>
    </row>
    <row r="70" spans="2:12" x14ac:dyDescent="0.2">
      <c r="B70" s="102"/>
      <c r="C70" s="99"/>
      <c r="D70" s="99"/>
      <c r="E70" s="99"/>
      <c r="F70" s="99"/>
      <c r="G70" s="99"/>
      <c r="H70" s="99"/>
      <c r="I70" s="99"/>
      <c r="J70" s="99"/>
      <c r="K70" s="99"/>
      <c r="L70" s="100"/>
    </row>
  </sheetData>
  <mergeCells count="21">
    <mergeCell ref="C69:L70"/>
    <mergeCell ref="B69:B70"/>
    <mergeCell ref="B1:J4"/>
    <mergeCell ref="B6:J6"/>
    <mergeCell ref="B8:D8"/>
    <mergeCell ref="E8:E12"/>
    <mergeCell ref="B9:D9"/>
    <mergeCell ref="B10:D10"/>
    <mergeCell ref="B11:D11"/>
    <mergeCell ref="B25:J25"/>
    <mergeCell ref="B27:D27"/>
    <mergeCell ref="E27:E31"/>
    <mergeCell ref="B28:D28"/>
    <mergeCell ref="B29:D29"/>
    <mergeCell ref="B30:D30"/>
    <mergeCell ref="B60:J60"/>
    <mergeCell ref="B62:D62"/>
    <mergeCell ref="E62:E66"/>
    <mergeCell ref="B63:D63"/>
    <mergeCell ref="B64:D64"/>
    <mergeCell ref="B65:D65"/>
  </mergeCells>
  <pageMargins left="0.51181102362204722" right="0.51181102362204722" top="0.78740157480314965" bottom="0.78740157480314965" header="0.31496062992125984" footer="0.31496062992125984"/>
  <pageSetup paperSize="9" scale="68" fitToHeight="5" orientation="landscape" horizontalDpi="1200" verticalDpi="12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D36"/>
  <sheetViews>
    <sheetView view="pageBreakPreview" topLeftCell="A23" zoomScale="70" zoomScaleNormal="85" zoomScaleSheetLayoutView="70" workbookViewId="0">
      <selection activeCell="A34" sqref="A34:D36"/>
    </sheetView>
  </sheetViews>
  <sheetFormatPr defaultRowHeight="12.75" x14ac:dyDescent="0.2"/>
  <cols>
    <col min="1" max="1" width="12" style="56" customWidth="1"/>
    <col min="2" max="2" width="78.85546875" style="57" customWidth="1"/>
    <col min="3" max="3" width="9.42578125" style="58" customWidth="1"/>
    <col min="4" max="4" width="12" style="63" customWidth="1"/>
    <col min="5" max="16384" width="9.140625" style="52"/>
  </cols>
  <sheetData>
    <row r="1" spans="1:4" ht="19.5" customHeight="1" x14ac:dyDescent="0.2">
      <c r="A1" s="49" t="s">
        <v>76</v>
      </c>
      <c r="B1" s="50" t="s">
        <v>77</v>
      </c>
      <c r="C1" s="51" t="s">
        <v>78</v>
      </c>
      <c r="D1" s="61" t="s">
        <v>79</v>
      </c>
    </row>
    <row r="2" spans="1:4" ht="18" customHeight="1" x14ac:dyDescent="0.2">
      <c r="A2" s="53" t="s">
        <v>3</v>
      </c>
      <c r="B2" s="54" t="str">
        <f>VLOOKUP(A2,'MAPA DE COTAÇÕES'!B:J,2,0)</f>
        <v>Adaptador PVC série reforçada x PVC rígido (DN100)</v>
      </c>
      <c r="C2" s="55" t="str">
        <f>VLOOKUP(A2,'MAPA DE COTAÇÕES'!B:J,3,0)</f>
        <v>un</v>
      </c>
      <c r="D2" s="62">
        <f>VLOOKUP(A2,'MAPA DE COTAÇÕES'!B:J,4,0)</f>
        <v>7.16</v>
      </c>
    </row>
    <row r="3" spans="1:4" ht="18" customHeight="1" x14ac:dyDescent="0.2">
      <c r="A3" s="53" t="s">
        <v>6</v>
      </c>
      <c r="B3" s="54" t="str">
        <f>VLOOKUP(A3,'MAPA DE COTAÇÕES'!B:J,2,0)</f>
        <v>Curva PB 11°15’ DN100</v>
      </c>
      <c r="C3" s="55" t="str">
        <f>VLOOKUP(A3,'MAPA DE COTAÇÕES'!B:J,3,0)</f>
        <v>un</v>
      </c>
      <c r="D3" s="62">
        <f>VLOOKUP(A3,'MAPA DE COTAÇÕES'!B:J,4,0)</f>
        <v>15.73</v>
      </c>
    </row>
    <row r="4" spans="1:4" ht="18" customHeight="1" x14ac:dyDescent="0.2">
      <c r="A4" s="53" t="s">
        <v>8</v>
      </c>
      <c r="B4" s="54" t="str">
        <f>VLOOKUP(A4,'MAPA DE COTAÇÕES'!B:J,2,0)</f>
        <v>Curva PB 22°30’ DN100</v>
      </c>
      <c r="C4" s="55" t="str">
        <f>VLOOKUP(A4,'MAPA DE COTAÇÕES'!B:J,3,0)</f>
        <v>un</v>
      </c>
      <c r="D4" s="62">
        <f>VLOOKUP(A4,'MAPA DE COTAÇÕES'!B:J,4,0)</f>
        <v>17</v>
      </c>
    </row>
    <row r="5" spans="1:4" ht="18" customHeight="1" x14ac:dyDescent="0.2">
      <c r="A5" s="53" t="s">
        <v>10</v>
      </c>
      <c r="B5" s="54" t="str">
        <f>VLOOKUP(A5,'MAPA DE COTAÇÕES'!B:J,2,0)</f>
        <v>Tê BBB com redução DN150 x 100</v>
      </c>
      <c r="C5" s="55" t="str">
        <f>VLOOKUP(A5,'MAPA DE COTAÇÕES'!B:J,3,0)</f>
        <v>un</v>
      </c>
      <c r="D5" s="62">
        <f>VLOOKUP(A5,'MAPA DE COTAÇÕES'!B:J,4,0)</f>
        <v>34</v>
      </c>
    </row>
    <row r="6" spans="1:4" ht="18" customHeight="1" x14ac:dyDescent="0.2">
      <c r="A6" s="53" t="s">
        <v>12</v>
      </c>
      <c r="B6" s="54" t="str">
        <f>VLOOKUP(A6,'MAPA DE COTAÇÕES'!B:J,2,0)</f>
        <v>Tê BBB com redução DN200 x 100</v>
      </c>
      <c r="C6" s="55" t="str">
        <f>VLOOKUP(A6,'MAPA DE COTAÇÕES'!B:J,3,0)</f>
        <v>un</v>
      </c>
      <c r="D6" s="62">
        <f>VLOOKUP(A6,'MAPA DE COTAÇÕES'!B:J,4,0)</f>
        <v>92.65</v>
      </c>
    </row>
    <row r="7" spans="1:4" ht="18" customHeight="1" x14ac:dyDescent="0.2">
      <c r="A7" s="53" t="s">
        <v>14</v>
      </c>
      <c r="B7" s="54" t="str">
        <f>VLOOKUP(A7,'MAPA DE COTAÇÕES'!B:J,2,0)</f>
        <v>Tê BBB com redução DN250 x 100</v>
      </c>
      <c r="C7" s="55" t="str">
        <f>VLOOKUP(A7,'MAPA DE COTAÇÕES'!B:J,3,0)</f>
        <v>un</v>
      </c>
      <c r="D7" s="62">
        <f>VLOOKUP(A7,'MAPA DE COTAÇÕES'!B:J,4,0)</f>
        <v>149.6</v>
      </c>
    </row>
    <row r="8" spans="1:4" ht="18" customHeight="1" x14ac:dyDescent="0.2">
      <c r="A8" s="53" t="s">
        <v>16</v>
      </c>
      <c r="B8" s="54" t="str">
        <f>VLOOKUP(A8,'MAPA DE COTAÇÕES'!B:J,2,0)</f>
        <v xml:space="preserve"> Curva de 11°15’ PVC DN200</v>
      </c>
      <c r="C8" s="55" t="str">
        <f>VLOOKUP(A8,'MAPA DE COTAÇÕES'!B:J,3,0)</f>
        <v>un</v>
      </c>
      <c r="D8" s="62">
        <f>VLOOKUP(A8,'MAPA DE COTAÇÕES'!B:J,4,0)</f>
        <v>153</v>
      </c>
    </row>
    <row r="9" spans="1:4" ht="18" customHeight="1" x14ac:dyDescent="0.2">
      <c r="A9" s="53" t="s">
        <v>18</v>
      </c>
      <c r="B9" s="54" t="str">
        <f>VLOOKUP(A9,'MAPA DE COTAÇÕES'!B:J,2,0)</f>
        <v xml:space="preserve"> Curva de 11°15’ PVC DN250</v>
      </c>
      <c r="C9" s="55" t="str">
        <f>VLOOKUP(A9,'MAPA DE COTAÇÕES'!B:J,3,0)</f>
        <v>un</v>
      </c>
      <c r="D9" s="62">
        <f>VLOOKUP(A9,'MAPA DE COTAÇÕES'!B:J,4,0)</f>
        <v>148.75</v>
      </c>
    </row>
    <row r="10" spans="1:4" ht="18" customHeight="1" x14ac:dyDescent="0.2">
      <c r="A10" s="53" t="s">
        <v>20</v>
      </c>
      <c r="B10" s="54" t="str">
        <f>VLOOKUP(A10,'MAPA DE COTAÇÕES'!B:J,2,0)</f>
        <v>Redução excêntrica PB DN300 x 200</v>
      </c>
      <c r="C10" s="55" t="str">
        <f>VLOOKUP(A10,'MAPA DE COTAÇÕES'!B:J,3,0)</f>
        <v>un</v>
      </c>
      <c r="D10" s="62">
        <f>VLOOKUP(A10,'MAPA DE COTAÇÕES'!B:J,4,0)</f>
        <v>151.1</v>
      </c>
    </row>
    <row r="11" spans="1:4" ht="18" customHeight="1" x14ac:dyDescent="0.2">
      <c r="A11" s="53" t="s">
        <v>22</v>
      </c>
      <c r="B11" s="54" t="str">
        <f>VLOOKUP(A11,'MAPA DE COTAÇÕES'!B:J,2,0)</f>
        <v>Adaptador PVC série reforçada x PVC rígido (DN100)</v>
      </c>
      <c r="C11" s="55" t="str">
        <f>VLOOKUP(A11,'MAPA DE COTAÇÕES'!B:J,3,0)</f>
        <v>un</v>
      </c>
      <c r="D11" s="62">
        <f>VLOOKUP(A11,'MAPA DE COTAÇÕES'!B:J,4,0)</f>
        <v>7.16</v>
      </c>
    </row>
    <row r="12" spans="1:4" ht="18" customHeight="1" x14ac:dyDescent="0.2">
      <c r="A12" s="53" t="s">
        <v>23</v>
      </c>
      <c r="B12" s="54" t="str">
        <f>VLOOKUP(A12,'MAPA DE COTAÇÕES'!B:J,2,0)</f>
        <v>Curva 11°15’ PVC rígido, série reforçada DN100</v>
      </c>
      <c r="C12" s="55" t="str">
        <f>VLOOKUP(A12,'MAPA DE COTAÇÕES'!B:J,3,0)</f>
        <v>un</v>
      </c>
      <c r="D12" s="62">
        <f>VLOOKUP(A12,'MAPA DE COTAÇÕES'!B:J,4,0)</f>
        <v>18.79</v>
      </c>
    </row>
    <row r="13" spans="1:4" ht="18" customHeight="1" x14ac:dyDescent="0.2">
      <c r="A13" s="53" t="s">
        <v>42</v>
      </c>
      <c r="B13" s="54" t="str">
        <f>VLOOKUP(A13,'MAPA DE COTAÇÕES'!B:J,2,0)</f>
        <v>Junta Gibault em Fº Dúctil/Esgoto, JGS, DN 400</v>
      </c>
      <c r="C13" s="55" t="str">
        <f>VLOOKUP(A13,'MAPA DE COTAÇÕES'!B:J,3,0)</f>
        <v>un</v>
      </c>
      <c r="D13" s="62">
        <f>VLOOKUP(A13,'MAPA DE COTAÇÕES'!B:J,4,0)</f>
        <v>1005.72</v>
      </c>
    </row>
    <row r="14" spans="1:4" ht="18" customHeight="1" x14ac:dyDescent="0.2">
      <c r="A14" s="53" t="s">
        <v>43</v>
      </c>
      <c r="B14" s="54" t="str">
        <f>VLOOKUP(A14,'MAPA DE COTAÇÕES'!B:J,2,0)</f>
        <v>Tubo com flange e bolsa  em Fº Dúctil/Esgoto, classe K-10, PN-10, DN 500, L=5,8 m</v>
      </c>
      <c r="C14" s="55" t="str">
        <f>VLOOKUP(A14,'MAPA DE COTAÇÕES'!B:J,3,0)</f>
        <v>un</v>
      </c>
      <c r="D14" s="62">
        <f>VLOOKUP(A14,'MAPA DE COTAÇÕES'!B:J,4,0)</f>
        <v>6380.44</v>
      </c>
    </row>
    <row r="15" spans="1:4" ht="18" customHeight="1" x14ac:dyDescent="0.2">
      <c r="A15" s="53" t="s">
        <v>44</v>
      </c>
      <c r="B15" s="54" t="str">
        <f>VLOOKUP(A15,'MAPA DE COTAÇÕES'!B:J,2,0)</f>
        <v>Tubo com flanges em Fº Dúctil/Esgoto, classe K-10, PN-10, DN 500, L=5,8 m</v>
      </c>
      <c r="C15" s="55" t="str">
        <f>VLOOKUP(A15,'MAPA DE COTAÇÕES'!B:J,3,0)</f>
        <v>un</v>
      </c>
      <c r="D15" s="62">
        <f>VLOOKUP(A15,'MAPA DE COTAÇÕES'!B:J,4,0)</f>
        <v>7012.57</v>
      </c>
    </row>
    <row r="16" spans="1:4" ht="18" customHeight="1" x14ac:dyDescent="0.2">
      <c r="A16" s="53" t="s">
        <v>45</v>
      </c>
      <c r="B16" s="54" t="str">
        <f>VLOOKUP(A16,'MAPA DE COTAÇÕES'!B:J,2,0)</f>
        <v>Tubo com ponta e Bolsa  em Fº Dúctil/Esgoto, classe K-7, JGS, DN 700, L=3,0 m</v>
      </c>
      <c r="C16" s="55" t="str">
        <f>VLOOKUP(A16,'MAPA DE COTAÇÕES'!B:J,3,0)</f>
        <v>un</v>
      </c>
      <c r="D16" s="62">
        <f>VLOOKUP(A16,'MAPA DE COTAÇÕES'!B:J,4,0)</f>
        <v>4518.33</v>
      </c>
    </row>
    <row r="17" spans="1:4" ht="18" customHeight="1" x14ac:dyDescent="0.2">
      <c r="A17" s="53" t="s">
        <v>46</v>
      </c>
      <c r="B17" s="54" t="str">
        <f>VLOOKUP(A17,'MAPA DE COTAÇÕES'!B:J,2,0)</f>
        <v>Tubo com ponta e Bolsa em Fº Dúctil/Esgoto, classe K-7, JGS, DN 400, L=1,40 m</v>
      </c>
      <c r="C17" s="55" t="str">
        <f>VLOOKUP(A17,'MAPA DE COTAÇÕES'!B:J,3,0)</f>
        <v>un</v>
      </c>
      <c r="D17" s="62">
        <f>VLOOKUP(A17,'MAPA DE COTAÇÕES'!B:J,4,0)</f>
        <v>798.93099999999981</v>
      </c>
    </row>
    <row r="18" spans="1:4" ht="18" customHeight="1" x14ac:dyDescent="0.2">
      <c r="A18" s="53" t="s">
        <v>47</v>
      </c>
      <c r="B18" s="54" t="str">
        <f>VLOOKUP(A18,'MAPA DE COTAÇÕES'!B:J,2,0)</f>
        <v>Tubo com ponta e Bolsa em Fº Dúctil/Esgoto, classe K-7, JGS, DN 400, L=2,60 m</v>
      </c>
      <c r="C18" s="55" t="str">
        <f>VLOOKUP(A18,'MAPA DE COTAÇÕES'!B:J,3,0)</f>
        <v>un</v>
      </c>
      <c r="D18" s="62">
        <f>VLOOKUP(A18,'MAPA DE COTAÇÕES'!B:J,4,0)</f>
        <v>1483.7289999999998</v>
      </c>
    </row>
    <row r="19" spans="1:4" ht="18" customHeight="1" x14ac:dyDescent="0.2">
      <c r="A19" s="53" t="s">
        <v>48</v>
      </c>
      <c r="B19" s="54" t="str">
        <f>VLOOKUP(A19,'MAPA DE COTAÇÕES'!B:J,2,0)</f>
        <v>Tubo com ponta e Bolsa em Fº Dúctil/Esgoto, classe K-7, JGS, DN 400, L=5,05 m</v>
      </c>
      <c r="C19" s="55" t="str">
        <f>VLOOKUP(A19,'MAPA DE COTAÇÕES'!B:J,3,0)</f>
        <v>un</v>
      </c>
      <c r="D19" s="62">
        <f>VLOOKUP(A19,'MAPA DE COTAÇÕES'!B:J,4,0)</f>
        <v>2881.8582499999998</v>
      </c>
    </row>
    <row r="20" spans="1:4" ht="18" customHeight="1" x14ac:dyDescent="0.2">
      <c r="A20" s="53" t="s">
        <v>50</v>
      </c>
      <c r="B20" s="54" t="str">
        <f>VLOOKUP(A20,'MAPA DE COTAÇÕES'!B:J,2,0)</f>
        <v>Tubo com ponta e Bolsa em Fº Dúctil/Esgoto, classe K-7, JGS, DN 400, L=6,0 m</v>
      </c>
      <c r="C20" s="55" t="str">
        <f>VLOOKUP(A20,'MAPA DE COTAÇÕES'!B:J,3,0)</f>
        <v>un</v>
      </c>
      <c r="D20" s="62">
        <f>VLOOKUP(A20,'MAPA DE COTAÇÕES'!B:J,4,0)</f>
        <v>3423.99</v>
      </c>
    </row>
    <row r="21" spans="1:4" ht="18" customHeight="1" x14ac:dyDescent="0.2">
      <c r="A21" s="53" t="s">
        <v>51</v>
      </c>
      <c r="B21" s="54" t="str">
        <f>VLOOKUP(A21,'MAPA DE COTAÇÕES'!B:J,2,0)</f>
        <v>Tubo com ponta e Bolsa em Fº Dúctil/Esgoto, classe K-7, JGS, DN 500, L=5,9 m</v>
      </c>
      <c r="C21" s="55" t="str">
        <f>VLOOKUP(A21,'MAPA DE COTAÇÕES'!B:J,3,0)</f>
        <v>un</v>
      </c>
      <c r="D21" s="62">
        <f>VLOOKUP(A21,'MAPA DE COTAÇÕES'!B:J,4,0)</f>
        <v>4286.7630000000008</v>
      </c>
    </row>
    <row r="22" spans="1:4" ht="18" customHeight="1" x14ac:dyDescent="0.2">
      <c r="A22" s="53" t="s">
        <v>52</v>
      </c>
      <c r="B22" s="54" t="str">
        <f>VLOOKUP(A22,'MAPA DE COTAÇÕES'!B:J,2,0)</f>
        <v>Tubo com ponta e Bolsa em Fº Dúctil/Esgoto, classe K-7, JGS, DN 700, L=7,0 m</v>
      </c>
      <c r="C22" s="55" t="str">
        <f>VLOOKUP(A22,'MAPA DE COTAÇÕES'!B:J,3,0)</f>
        <v>un</v>
      </c>
      <c r="D22" s="62">
        <f>VLOOKUP(A22,'MAPA DE COTAÇÕES'!B:J,4,0)</f>
        <v>10542.769999999999</v>
      </c>
    </row>
    <row r="23" spans="1:4" ht="18" customHeight="1" x14ac:dyDescent="0.2">
      <c r="A23" s="53" t="s">
        <v>53</v>
      </c>
      <c r="B23" s="54" t="str">
        <f>VLOOKUP(A23,'MAPA DE COTAÇÕES'!B:J,2,0)</f>
        <v>Tubo com ponta e Bolsa, em Fº Dúctil/Esgoto, classe K-7, JGS, DN 500, L=6,0 m</v>
      </c>
      <c r="C23" s="55" t="str">
        <f>VLOOKUP(A23,'MAPA DE COTAÇÕES'!B:J,3,0)</f>
        <v>un</v>
      </c>
      <c r="D23" s="62">
        <f>VLOOKUP(A23,'MAPA DE COTAÇÕES'!B:J,4,0)</f>
        <v>4359.42</v>
      </c>
    </row>
    <row r="24" spans="1:4" ht="18" customHeight="1" x14ac:dyDescent="0.2">
      <c r="A24" s="53" t="s">
        <v>54</v>
      </c>
      <c r="B24" s="54" t="str">
        <f>VLOOKUP(A24,'MAPA DE COTAÇÕES'!B:J,2,0)</f>
        <v>Tubo com ponta e flange em Fº Dúctil/Esgoto, classe K-10, PN-10, DN 500, L=4,6 m</v>
      </c>
      <c r="C24" s="55" t="str">
        <f>VLOOKUP(A24,'MAPA DE COTAÇÕES'!B:J,3,0)</f>
        <v>un</v>
      </c>
      <c r="D24" s="62">
        <f>VLOOKUP(A24,'MAPA DE COTAÇÕES'!B:J,4,0)</f>
        <v>5926.94</v>
      </c>
    </row>
    <row r="25" spans="1:4" ht="18" customHeight="1" x14ac:dyDescent="0.2">
      <c r="A25" s="53" t="s">
        <v>55</v>
      </c>
      <c r="B25" s="54" t="str">
        <f>VLOOKUP(A25,'MAPA DE COTAÇÕES'!B:J,2,0)</f>
        <v>Tubo com pontas em Fº Dúctil/Esgoto, classe K-7, DN 400, L=1,55 m</v>
      </c>
      <c r="C25" s="55" t="str">
        <f>VLOOKUP(A25,'MAPA DE COTAÇÕES'!B:J,3,0)</f>
        <v>un</v>
      </c>
      <c r="D25" s="62">
        <f>VLOOKUP(A25,'MAPA DE COTAÇÕES'!B:J,4,0)</f>
        <v>3757.7062500000002</v>
      </c>
    </row>
    <row r="26" spans="1:4" ht="18" customHeight="1" x14ac:dyDescent="0.2">
      <c r="A26" s="53" t="s">
        <v>56</v>
      </c>
      <c r="B26" s="54" t="str">
        <f>VLOOKUP(A26,'MAPA DE COTAÇÕES'!B:J,2,0)</f>
        <v>Tubo com pontas em Fº Dúctil/Esgoto, classe K-7, DN 400, L=3,40 m</v>
      </c>
      <c r="C26" s="55" t="str">
        <f>VLOOKUP(A26,'MAPA DE COTAÇÕES'!B:J,3,0)</f>
        <v>un</v>
      </c>
      <c r="D26" s="62">
        <f>VLOOKUP(A26,'MAPA DE COTAÇÕES'!B:J,4,0)</f>
        <v>4281.7650000000003</v>
      </c>
    </row>
    <row r="27" spans="1:4" ht="18" customHeight="1" x14ac:dyDescent="0.2">
      <c r="A27" s="53" t="s">
        <v>57</v>
      </c>
      <c r="B27" s="54" t="str">
        <f>VLOOKUP(A27,'MAPA DE COTAÇÕES'!B:J,2,0)</f>
        <v>Tubo com pontas em Fº Dúctil/Esgoto, classe K-7, DN 400, L=4,60 m</v>
      </c>
      <c r="C27" s="55" t="str">
        <f>VLOOKUP(A27,'MAPA DE COTAÇÕES'!B:J,3,0)</f>
        <v>un</v>
      </c>
      <c r="D27" s="62">
        <f>VLOOKUP(A27,'MAPA DE COTAÇÕES'!B:J,4,0)</f>
        <v>4621.6949999999997</v>
      </c>
    </row>
    <row r="28" spans="1:4" ht="18" customHeight="1" x14ac:dyDescent="0.2">
      <c r="A28" s="53" t="s">
        <v>58</v>
      </c>
      <c r="B28" s="54" t="str">
        <f>VLOOKUP(A28,'MAPA DE COTAÇÕES'!B:J,2,0)</f>
        <v>Tubo com pontas em Fº Dúctil/Esgoto, classe K-7, DN 500, L=4,92 m</v>
      </c>
      <c r="C28" s="55" t="str">
        <f>VLOOKUP(A28,'MAPA DE COTAÇÕES'!B:J,3,0)</f>
        <v>un</v>
      </c>
      <c r="D28" s="62">
        <f>VLOOKUP(A28,'MAPA DE COTAÇÕES'!B:J,4,0)</f>
        <v>8569.9699999999993</v>
      </c>
    </row>
    <row r="29" spans="1:4" ht="18" customHeight="1" x14ac:dyDescent="0.2">
      <c r="A29" s="53" t="s">
        <v>86</v>
      </c>
      <c r="B29" s="54" t="str">
        <f>VLOOKUP(A29,'MAPA DE COTAÇÕES'!B:J,2,0)</f>
        <v>TUBO COM PONTA E BOLSA, EM Fº DÚCTIL/ESGOTO, JGS, DN 400, L=5,70 M</v>
      </c>
      <c r="C29" s="55" t="str">
        <f>VLOOKUP(A29,'MAPA DE COTAÇÕES'!B:J,3,0)</f>
        <v>un</v>
      </c>
      <c r="D29" s="62">
        <f>VLOOKUP(A29,'MAPA DE COTAÇÕES'!B:J,4,0)</f>
        <v>3252.7905000000001</v>
      </c>
    </row>
    <row r="30" spans="1:4" ht="18" customHeight="1" x14ac:dyDescent="0.2">
      <c r="A30" s="53" t="s">
        <v>88</v>
      </c>
      <c r="B30" s="54" t="str">
        <f>VLOOKUP(A30,'MAPA DE COTAÇÕES'!B:J,2,0)</f>
        <v>TUBO COM PONTAS EM Fº DÚCTIL/ESGOTO, CLASSE K-7, DN 400, L=3,50 M</v>
      </c>
      <c r="C30" s="55" t="str">
        <f>VLOOKUP(A30,'MAPA DE COTAÇÕES'!B:J,3,0)</f>
        <v>un</v>
      </c>
      <c r="D30" s="62">
        <f>VLOOKUP(A30,'MAPA DE COTAÇÕES'!B:J,4,0)</f>
        <v>1997.3274999999999</v>
      </c>
    </row>
    <row r="31" spans="1:4" ht="18" customHeight="1" x14ac:dyDescent="0.2">
      <c r="A31" s="53" t="s">
        <v>90</v>
      </c>
      <c r="B31" s="54" t="str">
        <f>VLOOKUP(A31,'MAPA DE COTAÇÕES'!B:J,2,0)</f>
        <v>TUBO COM PONTAS EM Fº DÚCTIL/ESGOTO, CLASSE K-7, DN 400, L=1,50 M</v>
      </c>
      <c r="C31" s="55" t="str">
        <f>VLOOKUP(A31,'MAPA DE COTAÇÕES'!B:J,3,0)</f>
        <v>un</v>
      </c>
      <c r="D31" s="62">
        <f>VLOOKUP(A31,'MAPA DE COTAÇÕES'!B:J,4,0)</f>
        <v>855.99749999999995</v>
      </c>
    </row>
    <row r="32" spans="1:4" ht="18" customHeight="1" x14ac:dyDescent="0.2">
      <c r="A32" s="53" t="s">
        <v>92</v>
      </c>
      <c r="B32" s="54" t="str">
        <f>VLOOKUP(A32,'MAPA DE COTAÇÕES'!B:J,2,0)</f>
        <v>TUBO COM PONTAS EM Fº DÚCTIL/ESGOTO, CLASSE K-7, DN 400, L=2,40 M</v>
      </c>
      <c r="C32" s="55" t="str">
        <f>VLOOKUP(A32,'MAPA DE COTAÇÕES'!B:J,3,0)</f>
        <v>un</v>
      </c>
      <c r="D32" s="62">
        <f>VLOOKUP(A32,'MAPA DE COTAÇÕES'!B:J,4,0)</f>
        <v>1369.596</v>
      </c>
    </row>
    <row r="33" spans="1:4" ht="18" customHeight="1" x14ac:dyDescent="0.2">
      <c r="A33" s="53" t="s">
        <v>61</v>
      </c>
      <c r="B33" s="54" t="str">
        <f>VLOOKUP(A33,'MAPA DE COTAÇÕES'!B:J,2,0)</f>
        <v>Tubo camisa Armco, em aço corrugado, esp. 2.2 mm, DN1200</v>
      </c>
      <c r="C33" s="55" t="str">
        <f>VLOOKUP(A33,'MAPA DE COTAÇÕES'!B:J,3,0)</f>
        <v>m</v>
      </c>
      <c r="D33" s="62">
        <f>VLOOKUP(A33,'MAPA DE COTAÇÕES'!B:J,4,0)</f>
        <v>1126</v>
      </c>
    </row>
    <row r="34" spans="1:4" ht="30" customHeight="1" x14ac:dyDescent="0.2">
      <c r="A34" s="53" t="s">
        <v>97</v>
      </c>
      <c r="B34" s="54" t="str">
        <f>VLOOKUP(A34,'MAPA DE COTAÇÕES'!B:J,2,0)</f>
        <v>TUBO COM PONTA E BOLSA, EM F°DÚCTIL/ESGOTO, JGS, DN 150, CLASSE K-7, CONF. NBR 15420</v>
      </c>
      <c r="C34" s="55" t="str">
        <f>VLOOKUP(A34,'MAPA DE COTAÇÕES'!B:J,3,0)</f>
        <v>m</v>
      </c>
      <c r="D34" s="62">
        <f>VLOOKUP(A34,'MAPA DE COTAÇÕES'!B:J,4,0)</f>
        <v>193</v>
      </c>
    </row>
    <row r="35" spans="1:4" ht="19.5" customHeight="1" x14ac:dyDescent="0.2">
      <c r="A35" s="53" t="s">
        <v>98</v>
      </c>
      <c r="B35" s="54" t="str">
        <f>VLOOKUP(A35,'MAPA DE COTAÇÕES'!B:J,2,0)</f>
        <v>JUNTA GIBAULT, EM F°DÚCTIL, DN 150, CONF. NBR 7675 E NBR 7674</v>
      </c>
      <c r="C35" s="55" t="str">
        <f>VLOOKUP(A35,'MAPA DE COTAÇÕES'!B:J,3,0)</f>
        <v>un</v>
      </c>
      <c r="D35" s="62">
        <f>VLOOKUP(A35,'MAPA DE COTAÇÕES'!B:J,4,0)</f>
        <v>332.55</v>
      </c>
    </row>
    <row r="36" spans="1:4" ht="38.25" customHeight="1" x14ac:dyDescent="0.2">
      <c r="A36" s="53" t="s">
        <v>139</v>
      </c>
      <c r="B36" s="54" t="str">
        <f>VLOOKUP(A36,'MAPA DE COTAÇÕES'!B:J,2,0)</f>
        <v>TUBO COM PONTA E BOLSA, EM F°DÚCTIL/ESGOTO, JGS, DN 100, CLASSE K-9, CONF. NBR 15420</v>
      </c>
      <c r="C36" s="55" t="str">
        <f>VLOOKUP(A36,'MAPA DE COTAÇÕES'!B:J,3,0)</f>
        <v>m</v>
      </c>
      <c r="D36" s="62">
        <f>VLOOKUP(A36,'MAPA DE COTAÇÕES'!B:J,4,0)</f>
        <v>164.93</v>
      </c>
    </row>
  </sheetData>
  <pageMargins left="0.511811024" right="0.511811024" top="0.78740157499999996" bottom="0.78740157499999996" header="0.31496062000000002" footer="0.31496062000000002"/>
  <pageSetup paperSize="9" scale="75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REDE</vt:lpstr>
      <vt:lpstr>INTERCEPTORES</vt:lpstr>
      <vt:lpstr>MAPA DE COTAÇÕES</vt:lpstr>
      <vt:lpstr>COTAÇÕES</vt:lpstr>
      <vt:lpstr>COTAÇÕES!Area_de_impressao</vt:lpstr>
      <vt:lpstr>'MAPA DE COTAÇÕES'!Area_de_impressao</vt:lpstr>
      <vt:lpstr>REDE!Area_de_impressao</vt:lpstr>
      <vt:lpstr>'MAPA DE COTAÇÕES'!Titulos_de_impressao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DAYANA  BEZERRA COSTA</dc:creator>
  <cp:lastModifiedBy>DAYANA  BEZERRA COSTA</cp:lastModifiedBy>
  <cp:lastPrinted>2017-04-21T15:34:14Z</cp:lastPrinted>
  <dcterms:created xsi:type="dcterms:W3CDTF">2017-02-07T16:46:10Z</dcterms:created>
  <dcterms:modified xsi:type="dcterms:W3CDTF">2017-04-21T15:39:58Z</dcterms:modified>
</cp:coreProperties>
</file>